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c's mini laptop\Desktop\Community Capital Advisors\Webinar\"/>
    </mc:Choice>
  </mc:AlternateContent>
  <xr:revisionPtr revIDLastSave="0" documentId="13_ncr:1_{9D289B88-0CD8-4A0A-A640-5DD011034BD7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Step 1" sheetId="1" r:id="rId1"/>
    <sheet name="Step 2" sheetId="2" r:id="rId2"/>
    <sheet name="Historical Financials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2" l="1"/>
  <c r="A1" i="2"/>
  <c r="L109" i="3" l="1"/>
  <c r="K109" i="3"/>
  <c r="J109" i="3"/>
  <c r="H109" i="3"/>
  <c r="G109" i="3"/>
  <c r="F109" i="3"/>
  <c r="L107" i="3"/>
  <c r="K107" i="3"/>
  <c r="H107" i="3"/>
  <c r="G107" i="3"/>
  <c r="F107" i="3"/>
  <c r="H105" i="3"/>
  <c r="G105" i="3"/>
  <c r="F105" i="3"/>
  <c r="E105" i="3"/>
  <c r="H104" i="3"/>
  <c r="G104" i="3"/>
  <c r="F104" i="3"/>
  <c r="E104" i="3"/>
  <c r="L100" i="3"/>
  <c r="K100" i="3"/>
  <c r="J100" i="3"/>
  <c r="I100" i="3"/>
  <c r="H100" i="3"/>
  <c r="G100" i="3"/>
  <c r="F100" i="3"/>
  <c r="E100" i="3"/>
  <c r="L97" i="3"/>
  <c r="K97" i="3"/>
  <c r="J97" i="3"/>
  <c r="I97" i="3"/>
  <c r="H97" i="3"/>
  <c r="G97" i="3"/>
  <c r="F97" i="3"/>
  <c r="E97" i="3"/>
  <c r="L95" i="3"/>
  <c r="L96" i="3" s="1"/>
  <c r="L99" i="3" s="1"/>
  <c r="L110" i="3" s="1"/>
  <c r="K95" i="3"/>
  <c r="K96" i="3" s="1"/>
  <c r="K99" i="3" s="1"/>
  <c r="J95" i="3"/>
  <c r="J96" i="3" s="1"/>
  <c r="J99" i="3" s="1"/>
  <c r="I95" i="3"/>
  <c r="I96" i="3" s="1"/>
  <c r="I99" i="3" s="1"/>
  <c r="H95" i="3"/>
  <c r="H96" i="3" s="1"/>
  <c r="H99" i="3" s="1"/>
  <c r="H110" i="3" s="1"/>
  <c r="G95" i="3"/>
  <c r="G96" i="3" s="1"/>
  <c r="G99" i="3" s="1"/>
  <c r="F95" i="3"/>
  <c r="F96" i="3" s="1"/>
  <c r="F99" i="3" s="1"/>
  <c r="E95" i="3"/>
  <c r="E96" i="3" s="1"/>
  <c r="E99" i="3" s="1"/>
  <c r="L76" i="3"/>
  <c r="L108" i="3" s="1"/>
  <c r="K76" i="3"/>
  <c r="K101" i="3" s="1"/>
  <c r="J76" i="3"/>
  <c r="J101" i="3" s="1"/>
  <c r="I76" i="3"/>
  <c r="I101" i="3" s="1"/>
  <c r="H76" i="3"/>
  <c r="H108" i="3" s="1"/>
  <c r="G76" i="3"/>
  <c r="F76" i="3"/>
  <c r="E76" i="3"/>
  <c r="E101" i="3" s="1"/>
  <c r="L75" i="3"/>
  <c r="K75" i="3"/>
  <c r="J75" i="3"/>
  <c r="I75" i="3"/>
  <c r="H75" i="3"/>
  <c r="G75" i="3"/>
  <c r="F75" i="3"/>
  <c r="E75" i="3"/>
  <c r="H66" i="3"/>
  <c r="G66" i="3"/>
  <c r="F66" i="3"/>
  <c r="E66" i="3"/>
  <c r="H65" i="3"/>
  <c r="G65" i="3"/>
  <c r="F65" i="3"/>
  <c r="E65" i="3"/>
  <c r="H62" i="3"/>
  <c r="H54" i="3"/>
  <c r="G54" i="3"/>
  <c r="F54" i="3"/>
  <c r="E54" i="3"/>
  <c r="L51" i="3"/>
  <c r="K51" i="3"/>
  <c r="J51" i="3"/>
  <c r="I51" i="3"/>
  <c r="H51" i="3"/>
  <c r="G51" i="3"/>
  <c r="F51" i="3"/>
  <c r="F58" i="3" s="1"/>
  <c r="E51" i="3"/>
  <c r="L50" i="3"/>
  <c r="K50" i="3"/>
  <c r="J50" i="3"/>
  <c r="I50" i="3"/>
  <c r="H50" i="3"/>
  <c r="G50" i="3"/>
  <c r="F50" i="3"/>
  <c r="E50" i="3"/>
  <c r="L42" i="3"/>
  <c r="L46" i="3" s="1"/>
  <c r="K42" i="3"/>
  <c r="K62" i="3" s="1"/>
  <c r="J42" i="3"/>
  <c r="J62" i="3" s="1"/>
  <c r="I42" i="3"/>
  <c r="I46" i="3" s="1"/>
  <c r="I53" i="3" s="1"/>
  <c r="H42" i="3"/>
  <c r="H61" i="3" s="1"/>
  <c r="G42" i="3"/>
  <c r="G62" i="3" s="1"/>
  <c r="L41" i="3"/>
  <c r="K41" i="3"/>
  <c r="J41" i="3"/>
  <c r="I41" i="3"/>
  <c r="H41" i="3"/>
  <c r="G41" i="3"/>
  <c r="F41" i="3"/>
  <c r="F42" i="3" s="1"/>
  <c r="E41" i="3"/>
  <c r="E42" i="3" s="1"/>
  <c r="L29" i="3"/>
  <c r="K29" i="3"/>
  <c r="J29" i="3"/>
  <c r="I29" i="3"/>
  <c r="H29" i="3"/>
  <c r="G29" i="3"/>
  <c r="F29" i="3"/>
  <c r="E29" i="3"/>
  <c r="L24" i="3"/>
  <c r="K24" i="3"/>
  <c r="J24" i="3"/>
  <c r="I24" i="3"/>
  <c r="H24" i="3"/>
  <c r="G24" i="3"/>
  <c r="F24" i="3"/>
  <c r="E24" i="3"/>
  <c r="L23" i="3"/>
  <c r="L27" i="3" s="1"/>
  <c r="K23" i="3"/>
  <c r="K27" i="3" s="1"/>
  <c r="J23" i="3"/>
  <c r="J27" i="3" s="1"/>
  <c r="I23" i="3"/>
  <c r="I27" i="3" s="1"/>
  <c r="H23" i="3"/>
  <c r="H27" i="3" s="1"/>
  <c r="G23" i="3"/>
  <c r="G27" i="3" s="1"/>
  <c r="F23" i="3"/>
  <c r="F27" i="3" s="1"/>
  <c r="E23" i="3"/>
  <c r="E27" i="3" s="1"/>
  <c r="L22" i="3"/>
  <c r="K22" i="3"/>
  <c r="J22" i="3"/>
  <c r="I22" i="3"/>
  <c r="H22" i="3"/>
  <c r="G22" i="3"/>
  <c r="F22" i="3"/>
  <c r="E22" i="3"/>
  <c r="L15" i="3"/>
  <c r="L56" i="3" s="1"/>
  <c r="K15" i="3"/>
  <c r="K63" i="3" s="1"/>
  <c r="J15" i="3"/>
  <c r="J33" i="3" s="1"/>
  <c r="I15" i="3"/>
  <c r="I33" i="3" s="1"/>
  <c r="H15" i="3"/>
  <c r="H33" i="3" s="1"/>
  <c r="G15" i="3"/>
  <c r="G63" i="3" s="1"/>
  <c r="F15" i="3"/>
  <c r="E15" i="3"/>
  <c r="E33" i="3" s="1"/>
  <c r="L14" i="3"/>
  <c r="K14" i="3"/>
  <c r="J14" i="3"/>
  <c r="I14" i="3"/>
  <c r="H14" i="3"/>
  <c r="G14" i="3"/>
  <c r="F14" i="3"/>
  <c r="E14" i="3"/>
  <c r="Q50" i="2"/>
  <c r="Q54" i="2" s="1"/>
  <c r="P50" i="2"/>
  <c r="P54" i="2" s="1"/>
  <c r="O50" i="2"/>
  <c r="O54" i="2" s="1"/>
  <c r="N50" i="2"/>
  <c r="N54" i="2" s="1"/>
  <c r="M50" i="2"/>
  <c r="M54" i="2" s="1"/>
  <c r="L50" i="2"/>
  <c r="L54" i="2" s="1"/>
  <c r="K50" i="2"/>
  <c r="K54" i="2" s="1"/>
  <c r="J50" i="2"/>
  <c r="J54" i="2" s="1"/>
  <c r="I50" i="2"/>
  <c r="I54" i="2" s="1"/>
  <c r="H50" i="2"/>
  <c r="H54" i="2" s="1"/>
  <c r="G50" i="2"/>
  <c r="G54" i="2" s="1"/>
  <c r="Q31" i="2"/>
  <c r="P31" i="2"/>
  <c r="O31" i="2"/>
  <c r="N31" i="2"/>
  <c r="M31" i="2"/>
  <c r="L31" i="2"/>
  <c r="K31" i="2"/>
  <c r="J31" i="2"/>
  <c r="I31" i="2"/>
  <c r="H31" i="2"/>
  <c r="G31" i="2"/>
  <c r="Q22" i="2"/>
  <c r="Q33" i="2" s="1"/>
  <c r="Q53" i="2" s="1"/>
  <c r="P22" i="2"/>
  <c r="O22" i="2"/>
  <c r="O33" i="2" s="1"/>
  <c r="O53" i="2" s="1"/>
  <c r="O55" i="2" s="1"/>
  <c r="N22" i="2"/>
  <c r="N33" i="2" s="1"/>
  <c r="N53" i="2" s="1"/>
  <c r="M22" i="2"/>
  <c r="L22" i="2"/>
  <c r="K22" i="2"/>
  <c r="J22" i="2"/>
  <c r="I22" i="2"/>
  <c r="I33" i="2" s="1"/>
  <c r="I53" i="2" s="1"/>
  <c r="H22" i="2"/>
  <c r="G22" i="2"/>
  <c r="H11" i="2"/>
  <c r="I11" i="2" s="1"/>
  <c r="J11" i="2" s="1"/>
  <c r="K11" i="2" s="1"/>
  <c r="L11" i="2" s="1"/>
  <c r="M11" i="2" s="1"/>
  <c r="N11" i="2" s="1"/>
  <c r="O11" i="2" s="1"/>
  <c r="P11" i="2" s="1"/>
  <c r="Q11" i="2" s="1"/>
  <c r="H12" i="1"/>
  <c r="G52" i="2" s="1"/>
  <c r="M33" i="2" l="1"/>
  <c r="M53" i="2" s="1"/>
  <c r="H33" i="2"/>
  <c r="H53" i="2" s="1"/>
  <c r="H55" i="2" s="1"/>
  <c r="L33" i="2"/>
  <c r="L53" i="2" s="1"/>
  <c r="L55" i="2" s="1"/>
  <c r="P33" i="2"/>
  <c r="P53" i="2" s="1"/>
  <c r="P55" i="2" s="1"/>
  <c r="I55" i="2"/>
  <c r="M55" i="2"/>
  <c r="Q55" i="2"/>
  <c r="J33" i="2"/>
  <c r="J53" i="2" s="1"/>
  <c r="J55" i="2" s="1"/>
  <c r="N55" i="2"/>
  <c r="K33" i="2"/>
  <c r="K53" i="2" s="1"/>
  <c r="K55" i="2" s="1"/>
  <c r="E60" i="3"/>
  <c r="I60" i="3"/>
  <c r="L61" i="3"/>
  <c r="L63" i="3"/>
  <c r="G58" i="3"/>
  <c r="L62" i="3"/>
  <c r="F108" i="3"/>
  <c r="F110" i="3"/>
  <c r="J110" i="3"/>
  <c r="F56" i="3"/>
  <c r="H58" i="3"/>
  <c r="H63" i="3"/>
  <c r="G108" i="3"/>
  <c r="G33" i="2"/>
  <c r="G53" i="2" s="1"/>
  <c r="G55" i="2" s="1"/>
  <c r="J60" i="3"/>
  <c r="E61" i="3"/>
  <c r="E46" i="3"/>
  <c r="E53" i="3" s="1"/>
  <c r="E62" i="3"/>
  <c r="F46" i="3"/>
  <c r="F62" i="3"/>
  <c r="F61" i="3"/>
  <c r="L53" i="3"/>
  <c r="G110" i="3"/>
  <c r="K110" i="3"/>
  <c r="H101" i="3"/>
  <c r="L101" i="3"/>
  <c r="F60" i="3"/>
  <c r="G33" i="3"/>
  <c r="G60" i="3" s="1"/>
  <c r="K33" i="3"/>
  <c r="K57" i="3" s="1"/>
  <c r="G46" i="3"/>
  <c r="K46" i="3"/>
  <c r="H56" i="3"/>
  <c r="L58" i="3"/>
  <c r="G61" i="3"/>
  <c r="I62" i="3"/>
  <c r="E63" i="3"/>
  <c r="I63" i="3"/>
  <c r="J108" i="3"/>
  <c r="J46" i="3"/>
  <c r="J53" i="3" s="1"/>
  <c r="L33" i="3"/>
  <c r="H46" i="3"/>
  <c r="K56" i="3"/>
  <c r="H60" i="3"/>
  <c r="F63" i="3"/>
  <c r="J63" i="3"/>
  <c r="F101" i="3"/>
  <c r="K108" i="3"/>
  <c r="F33" i="3"/>
  <c r="F57" i="3" s="1"/>
  <c r="G56" i="3"/>
  <c r="K58" i="3"/>
  <c r="K61" i="3"/>
  <c r="G101" i="3"/>
  <c r="G56" i="2" l="1"/>
  <c r="H52" i="2" s="1"/>
  <c r="H56" i="2" s="1"/>
  <c r="I52" i="2" s="1"/>
  <c r="I56" i="2" s="1"/>
  <c r="J52" i="2" s="1"/>
  <c r="J56" i="2" s="1"/>
  <c r="K52" i="2" s="1"/>
  <c r="K56" i="2" s="1"/>
  <c r="L52" i="2" s="1"/>
  <c r="L56" i="2" s="1"/>
  <c r="M52" i="2" s="1"/>
  <c r="M56" i="2" s="1"/>
  <c r="N52" i="2" s="1"/>
  <c r="N56" i="2" s="1"/>
  <c r="O52" i="2" s="1"/>
  <c r="O56" i="2" s="1"/>
  <c r="P52" i="2" s="1"/>
  <c r="P56" i="2" s="1"/>
  <c r="Q52" i="2" s="1"/>
  <c r="Q56" i="2" s="1"/>
  <c r="L57" i="3"/>
  <c r="H53" i="3"/>
  <c r="H59" i="3"/>
  <c r="G59" i="3"/>
  <c r="G53" i="3"/>
  <c r="L60" i="3"/>
  <c r="K60" i="3"/>
  <c r="K59" i="3"/>
  <c r="K53" i="3"/>
  <c r="F53" i="3"/>
  <c r="F59" i="3"/>
  <c r="G57" i="3"/>
  <c r="L59" i="3"/>
  <c r="H57" i="3"/>
</calcChain>
</file>

<file path=xl/sharedStrings.xml><?xml version="1.0" encoding="utf-8"?>
<sst xmlns="http://schemas.openxmlformats.org/spreadsheetml/2006/main" count="198" uniqueCount="147">
  <si>
    <t>What is the name of your organization?</t>
  </si>
  <si>
    <t>Today's date</t>
  </si>
  <si>
    <t>Funding Probability</t>
  </si>
  <si>
    <t>Available Cash</t>
  </si>
  <si>
    <t>Cash Flow projections</t>
  </si>
  <si>
    <t>Confirmed</t>
  </si>
  <si>
    <t>Checking Account (s)</t>
  </si>
  <si>
    <t>Pending</t>
  </si>
  <si>
    <t>Saving Accounts (s)</t>
  </si>
  <si>
    <t xml:space="preserve">Prepared by: </t>
  </si>
  <si>
    <t>Investment Accounts(s)</t>
  </si>
  <si>
    <t>What is your cash balance as of today?</t>
  </si>
  <si>
    <t>TBD</t>
  </si>
  <si>
    <t>Grants/Contracts</t>
  </si>
  <si>
    <t>Name of Contract/Grant</t>
  </si>
  <si>
    <t>Date:</t>
  </si>
  <si>
    <t>Date</t>
  </si>
  <si>
    <t xml:space="preserve">Amount ($) </t>
  </si>
  <si>
    <t>Amount Remaining ($)</t>
  </si>
  <si>
    <t>Payment Terms</t>
  </si>
  <si>
    <t>Cash In</t>
  </si>
  <si>
    <t>Audited</t>
  </si>
  <si>
    <t>Audit</t>
  </si>
  <si>
    <t>BALANCE SHEET</t>
  </si>
  <si>
    <t>Contributed Support</t>
  </si>
  <si>
    <t>ASSETS</t>
  </si>
  <si>
    <t>Federal Grants</t>
  </si>
  <si>
    <t>Current Assets</t>
  </si>
  <si>
    <t>Cash</t>
  </si>
  <si>
    <t>State Grants</t>
  </si>
  <si>
    <t>Cash held in trust</t>
  </si>
  <si>
    <t>County Grants</t>
  </si>
  <si>
    <t>Short-term investments</t>
  </si>
  <si>
    <t>Accounts Receivable</t>
  </si>
  <si>
    <t>Other Government Grants</t>
  </si>
  <si>
    <t>Foundation/Corporate Contributions</t>
  </si>
  <si>
    <t>Other</t>
  </si>
  <si>
    <t>Individual Donations</t>
  </si>
  <si>
    <t>Prepaid expenses</t>
  </si>
  <si>
    <t>Special Events-Tickets</t>
  </si>
  <si>
    <t>Special Events-Sponsorships</t>
  </si>
  <si>
    <t>Total Contributed Support</t>
  </si>
  <si>
    <t>Total Current Assets</t>
  </si>
  <si>
    <t>Earned Income</t>
  </si>
  <si>
    <t>Property and Equipment</t>
  </si>
  <si>
    <t>Fee-for Service</t>
  </si>
  <si>
    <t xml:space="preserve"> </t>
  </si>
  <si>
    <t>Land and buildings</t>
  </si>
  <si>
    <t>Federal Contracts</t>
  </si>
  <si>
    <t>State Contracts</t>
  </si>
  <si>
    <t>Captial improvements</t>
  </si>
  <si>
    <t>County Contracts</t>
  </si>
  <si>
    <t>Interest/Dividends</t>
  </si>
  <si>
    <t>Vehicles</t>
  </si>
  <si>
    <t>Other Income</t>
  </si>
  <si>
    <t>Furniture and equipment</t>
  </si>
  <si>
    <t>Total Earned Revenue</t>
  </si>
  <si>
    <t>Total Property and Equipment</t>
  </si>
  <si>
    <t>Total cash in</t>
  </si>
  <si>
    <t>Less: Accumulated Depr. &amp; Amort.</t>
  </si>
  <si>
    <t>Cash out</t>
  </si>
  <si>
    <t>Salaries</t>
  </si>
  <si>
    <t>Payroll Taxes and Fringe Benefits</t>
  </si>
  <si>
    <t>Total Net Property and Equip.</t>
  </si>
  <si>
    <t xml:space="preserve">Rent </t>
  </si>
  <si>
    <t>Supplies &amp; Instructional Materials</t>
  </si>
  <si>
    <t>Internet/Telephone</t>
  </si>
  <si>
    <t>Consultant &amp; Contract Services</t>
  </si>
  <si>
    <t>Interest</t>
  </si>
  <si>
    <t>Insurance</t>
  </si>
  <si>
    <t xml:space="preserve">  Other assets</t>
  </si>
  <si>
    <t>Client Services (Food, housing)</t>
  </si>
  <si>
    <t>Other Operating Expenses</t>
  </si>
  <si>
    <t>Loan fees, net of accumulated amort</t>
  </si>
  <si>
    <t xml:space="preserve">Repayment of Loan to </t>
  </si>
  <si>
    <t>---------------</t>
  </si>
  <si>
    <t>Repayment of State Advance</t>
  </si>
  <si>
    <t>Repayment of other loans/credit cards</t>
  </si>
  <si>
    <t>TOTAL ASSETS</t>
  </si>
  <si>
    <t>Total cash out</t>
  </si>
  <si>
    <t>LIABILITIES</t>
  </si>
  <si>
    <t>Current Liabilities</t>
  </si>
  <si>
    <t>Beginning cash balance</t>
  </si>
  <si>
    <t>Accounts Payable</t>
  </si>
  <si>
    <t>Cash in during month</t>
  </si>
  <si>
    <t>Accrued expenses</t>
  </si>
  <si>
    <t>Client trust account</t>
  </si>
  <si>
    <t>Cash out during month</t>
  </si>
  <si>
    <t>Current portion of long-term debt</t>
  </si>
  <si>
    <t>Month end cash balance</t>
  </si>
  <si>
    <t>Total Current Liabilities</t>
  </si>
  <si>
    <t xml:space="preserve">  Mortgage payable, net of current portion</t>
  </si>
  <si>
    <t>TOTAL LIABILITIES</t>
  </si>
  <si>
    <t>NET ASSETS</t>
  </si>
  <si>
    <t>Unrestricted</t>
  </si>
  <si>
    <t>TOTAL NET ASSETS</t>
  </si>
  <si>
    <t>TOTAL LIABILITIES AND NET ASSETS</t>
  </si>
  <si>
    <t>TRENDS &amp; RATIOS</t>
  </si>
  <si>
    <t>Change in Current Assets</t>
  </si>
  <si>
    <t>n/a</t>
  </si>
  <si>
    <t>N/A</t>
  </si>
  <si>
    <t>Change in Total Assets</t>
  </si>
  <si>
    <t>Change in Net Assets</t>
  </si>
  <si>
    <t>Change in Total Liabilities</t>
  </si>
  <si>
    <t>Net Assets as % of Total Assets</t>
  </si>
  <si>
    <t>Acid Ratio</t>
  </si>
  <si>
    <t>Quick Ratio</t>
  </si>
  <si>
    <t>Current Ratio</t>
  </si>
  <si>
    <t>INCOME &amp; EXPENSE STATEMENTS</t>
  </si>
  <si>
    <t>SUPPORT AND REVENUE</t>
  </si>
  <si>
    <t>Regional centers</t>
  </si>
  <si>
    <t>Social security</t>
  </si>
  <si>
    <t>Program support</t>
  </si>
  <si>
    <t>Contributions</t>
  </si>
  <si>
    <t>Investment income</t>
  </si>
  <si>
    <t>Unrealized gain in investment</t>
  </si>
  <si>
    <t>Other income</t>
  </si>
  <si>
    <t>TOTAL SUPPORT AND REVENUE</t>
  </si>
  <si>
    <t>EXPENSES</t>
  </si>
  <si>
    <t>Program Services Expenses</t>
  </si>
  <si>
    <t>Salaries and wages</t>
  </si>
  <si>
    <t>Payroll taxes</t>
  </si>
  <si>
    <t>Employee benefits</t>
  </si>
  <si>
    <t>Conferences/trainings</t>
  </si>
  <si>
    <t>Food and housekeeping</t>
  </si>
  <si>
    <t>Program expenses</t>
  </si>
  <si>
    <t>Interest expense</t>
  </si>
  <si>
    <t>Telephone and utilities</t>
  </si>
  <si>
    <t>Repair and maintenance</t>
  </si>
  <si>
    <t>Fundraising</t>
  </si>
  <si>
    <t>Transportation</t>
  </si>
  <si>
    <t>Furniture and equip</t>
  </si>
  <si>
    <t>Other operating expenses</t>
  </si>
  <si>
    <t>Total Program Services Expenses</t>
  </si>
  <si>
    <t>Depreciation</t>
  </si>
  <si>
    <t>TOTAL EXPENSES</t>
  </si>
  <si>
    <t>NET INCOME</t>
  </si>
  <si>
    <t>Growth in Grant Income</t>
  </si>
  <si>
    <t>Growth in Total Revenue</t>
  </si>
  <si>
    <t>Growth in Personnel Expenses</t>
  </si>
  <si>
    <t>Growth in Total Expenses</t>
  </si>
  <si>
    <t>Net cash during month</t>
  </si>
  <si>
    <t>ABC organization</t>
  </si>
  <si>
    <t>Loan from XYZ</t>
  </si>
  <si>
    <r>
      <t>CONSOLIDATED FINANCIAL STATEMENTS</t>
    </r>
    <r>
      <rPr>
        <b/>
        <i/>
        <sz val="12"/>
        <rFont val="Arial"/>
        <family val="2"/>
      </rPr>
      <t xml:space="preserve"> —Organization ABC</t>
    </r>
  </si>
  <si>
    <t>ABC grant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</si>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</sst>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m/d/yy"/>
    <numFmt numFmtId="165" formatCode="0&quot;.&quot;"/>
    <numFmt numFmtId="166" formatCode="mm/dd/yy"/>
    <numFmt numFmtId="167" formatCode="[$-409]mmm\-yy"/>
    <numFmt numFmtId="168" formatCode="#,##0\ ;\(#,##0\)"/>
    <numFmt numFmtId="169" formatCode="0.0%"/>
    <numFmt numFmtId="170" formatCode="0.00&quot;:1.00&quot;"/>
  </numFmts>
  <fonts count="20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  <font>
      <b/>
      <i/>
      <sz val="12"/>
      <name val="Arial"/>
      <family val="2"/>
    </font>
    <font>
      <sz val="11"/>
      <color theme="1"/>
      <name val="Arial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FF5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92D050"/>
      </patternFill>
    </fill>
    <fill>
      <patternFill patternType="solid">
        <fgColor rgb="FFFF5050"/>
        <bgColor rgb="FF92CDDC"/>
      </patternFill>
    </fill>
    <fill>
      <patternFill patternType="solid">
        <fgColor rgb="FFCCFF66"/>
        <bgColor rgb="FFFFFF0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/>
    <xf numFmtId="0" fontId="2" fillId="0" borderId="2" xfId="0" applyFont="1" applyBorder="1"/>
    <xf numFmtId="164" fontId="2" fillId="0" borderId="0" xfId="0" applyNumberFormat="1" applyFont="1"/>
    <xf numFmtId="0" fontId="0" fillId="0" borderId="3" xfId="0" applyFont="1" applyBorder="1"/>
    <xf numFmtId="0" fontId="2" fillId="0" borderId="0" xfId="0" applyFont="1" applyAlignment="1">
      <alignment horizontal="left"/>
    </xf>
    <xf numFmtId="6" fontId="5" fillId="0" borderId="0" xfId="0" applyNumberFormat="1" applyFont="1" applyAlignment="1"/>
    <xf numFmtId="0" fontId="0" fillId="0" borderId="0" xfId="0" applyFont="1"/>
    <xf numFmtId="0" fontId="6" fillId="0" borderId="0" xfId="0" applyFont="1"/>
    <xf numFmtId="0" fontId="0" fillId="0" borderId="5" xfId="0" applyFont="1" applyBorder="1"/>
    <xf numFmtId="165" fontId="7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" fillId="0" borderId="0" xfId="0" applyFont="1"/>
    <xf numFmtId="0" fontId="2" fillId="0" borderId="9" xfId="0" applyFont="1" applyBorder="1"/>
    <xf numFmtId="14" fontId="0" fillId="0" borderId="0" xfId="0" quotePrefix="1" applyNumberFormat="1" applyFont="1" applyAlignment="1">
      <alignment horizontal="left"/>
    </xf>
    <xf numFmtId="0" fontId="2" fillId="0" borderId="9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9" xfId="0" applyFont="1" applyBorder="1" applyAlignment="1">
      <alignment horizontal="center" wrapText="1"/>
    </xf>
    <xf numFmtId="165" fontId="3" fillId="0" borderId="10" xfId="0" applyNumberFormat="1" applyFont="1" applyBorder="1"/>
    <xf numFmtId="0" fontId="0" fillId="0" borderId="11" xfId="0" applyFont="1" applyBorder="1"/>
    <xf numFmtId="166" fontId="0" fillId="0" borderId="11" xfId="0" applyNumberFormat="1" applyFont="1" applyBorder="1" applyAlignment="1">
      <alignment horizontal="right"/>
    </xf>
    <xf numFmtId="14" fontId="0" fillId="0" borderId="0" xfId="0" applyNumberFormat="1" applyFont="1" applyAlignment="1">
      <alignment horizontal="left"/>
    </xf>
    <xf numFmtId="14" fontId="0" fillId="0" borderId="13" xfId="0" applyNumberFormat="1" applyFont="1" applyBorder="1" applyAlignment="1">
      <alignment horizontal="right"/>
    </xf>
    <xf numFmtId="0" fontId="10" fillId="0" borderId="0" xfId="0" applyFont="1"/>
    <xf numFmtId="0" fontId="0" fillId="3" borderId="14" xfId="0" applyFont="1" applyFill="1" applyBorder="1"/>
    <xf numFmtId="165" fontId="0" fillId="0" borderId="0" xfId="0" applyNumberFormat="1" applyFont="1"/>
    <xf numFmtId="0" fontId="0" fillId="0" borderId="0" xfId="0" applyFont="1" applyAlignment="1">
      <alignment horizontal="right"/>
    </xf>
    <xf numFmtId="167" fontId="0" fillId="0" borderId="0" xfId="0" applyNumberFormat="1" applyFont="1"/>
    <xf numFmtId="0" fontId="0" fillId="0" borderId="13" xfId="0" applyFont="1" applyBorder="1" applyAlignment="1">
      <alignment horizontal="right"/>
    </xf>
    <xf numFmtId="165" fontId="3" fillId="0" borderId="0" xfId="0" applyNumberFormat="1" applyFont="1"/>
    <xf numFmtId="0" fontId="1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65" fontId="0" fillId="0" borderId="0" xfId="0" applyNumberFormat="1" applyFont="1" applyAlignment="1">
      <alignment horizontal="left"/>
    </xf>
    <xf numFmtId="44" fontId="2" fillId="0" borderId="0" xfId="0" applyNumberFormat="1" applyFont="1"/>
    <xf numFmtId="5" fontId="0" fillId="0" borderId="0" xfId="0" applyNumberFormat="1" applyFont="1"/>
    <xf numFmtId="6" fontId="0" fillId="0" borderId="0" xfId="0" applyNumberFormat="1" applyFont="1"/>
    <xf numFmtId="0" fontId="12" fillId="4" borderId="14" xfId="0" applyFont="1" applyFill="1" applyBorder="1" applyAlignment="1">
      <alignment horizontal="right"/>
    </xf>
    <xf numFmtId="41" fontId="0" fillId="0" borderId="0" xfId="0" applyNumberFormat="1" applyFont="1" applyAlignment="1">
      <alignment horizontal="right" vertical="center"/>
    </xf>
    <xf numFmtId="6" fontId="0" fillId="0" borderId="0" xfId="0" applyNumberFormat="1" applyFont="1" applyAlignment="1">
      <alignment horizontal="right" vertical="center"/>
    </xf>
    <xf numFmtId="168" fontId="0" fillId="0" borderId="0" xfId="0" applyNumberFormat="1" applyFont="1"/>
    <xf numFmtId="168" fontId="0" fillId="0" borderId="0" xfId="0" applyNumberFormat="1" applyFont="1" applyAlignment="1">
      <alignment horizontal="right"/>
    </xf>
    <xf numFmtId="6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5" fontId="3" fillId="0" borderId="0" xfId="0" applyNumberFormat="1" applyFont="1"/>
    <xf numFmtId="44" fontId="3" fillId="0" borderId="0" xfId="0" applyNumberFormat="1" applyFont="1"/>
    <xf numFmtId="6" fontId="3" fillId="0" borderId="0" xfId="0" applyNumberFormat="1" applyFont="1"/>
    <xf numFmtId="41" fontId="0" fillId="0" borderId="0" xfId="0" applyNumberFormat="1" applyFont="1"/>
    <xf numFmtId="0" fontId="0" fillId="0" borderId="18" xfId="0" applyFont="1" applyBorder="1"/>
    <xf numFmtId="41" fontId="0" fillId="0" borderId="0" xfId="0" applyNumberFormat="1" applyFont="1" applyAlignment="1">
      <alignment horizontal="right"/>
    </xf>
    <xf numFmtId="44" fontId="0" fillId="0" borderId="19" xfId="0" applyNumberFormat="1" applyFont="1" applyBorder="1"/>
    <xf numFmtId="0" fontId="3" fillId="0" borderId="0" xfId="0" applyFont="1"/>
    <xf numFmtId="5" fontId="0" fillId="0" borderId="0" xfId="0" applyNumberFormat="1" applyFont="1" applyAlignment="1">
      <alignment horizontal="right"/>
    </xf>
    <xf numFmtId="44" fontId="0" fillId="0" borderId="18" xfId="0" applyNumberFormat="1" applyFont="1" applyBorder="1"/>
    <xf numFmtId="44" fontId="13" fillId="0" borderId="19" xfId="0" applyNumberFormat="1" applyFont="1" applyBorder="1"/>
    <xf numFmtId="3" fontId="0" fillId="0" borderId="0" xfId="0" applyNumberFormat="1" applyFont="1"/>
    <xf numFmtId="44" fontId="13" fillId="0" borderId="0" xfId="0" applyNumberFormat="1" applyFont="1"/>
    <xf numFmtId="37" fontId="0" fillId="0" borderId="0" xfId="0" applyNumberFormat="1" applyFont="1"/>
    <xf numFmtId="165" fontId="3" fillId="0" borderId="0" xfId="0" applyNumberFormat="1" applyFont="1" applyAlignment="1">
      <alignment horizontal="left"/>
    </xf>
    <xf numFmtId="166" fontId="0" fillId="0" borderId="18" xfId="0" applyNumberFormat="1" applyFont="1" applyBorder="1"/>
    <xf numFmtId="166" fontId="0" fillId="0" borderId="0" xfId="0" applyNumberFormat="1" applyFont="1"/>
    <xf numFmtId="169" fontId="0" fillId="0" borderId="0" xfId="0" applyNumberFormat="1" applyFont="1"/>
    <xf numFmtId="169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vertical="top"/>
    </xf>
    <xf numFmtId="2" fontId="0" fillId="0" borderId="0" xfId="0" applyNumberFormat="1" applyFont="1"/>
    <xf numFmtId="170" fontId="0" fillId="0" borderId="0" xfId="0" applyNumberFormat="1" applyFont="1"/>
    <xf numFmtId="165" fontId="12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166" fontId="0" fillId="0" borderId="18" xfId="0" applyNumberFormat="1" applyFont="1" applyBorder="1" applyAlignment="1">
      <alignment horizontal="right"/>
    </xf>
    <xf numFmtId="166" fontId="0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8" fontId="0" fillId="0" borderId="0" xfId="0" applyNumberFormat="1" applyFont="1" applyAlignment="1">
      <alignment horizontal="right" vertical="center"/>
    </xf>
    <xf numFmtId="168" fontId="3" fillId="0" borderId="0" xfId="0" applyNumberFormat="1" applyFont="1"/>
    <xf numFmtId="9" fontId="0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38" fontId="0" fillId="0" borderId="0" xfId="0" applyNumberFormat="1" applyFont="1"/>
    <xf numFmtId="41" fontId="0" fillId="0" borderId="0" xfId="0" applyNumberFormat="1" applyFont="1" applyAlignment="1">
      <alignment horizontal="left" vertical="center"/>
    </xf>
    <xf numFmtId="38" fontId="3" fillId="0" borderId="0" xfId="0" applyNumberFormat="1" applyFont="1"/>
    <xf numFmtId="0" fontId="3" fillId="0" borderId="0" xfId="0" applyFont="1" applyAlignment="1">
      <alignment vertical="top" wrapText="1"/>
    </xf>
    <xf numFmtId="0" fontId="0" fillId="0" borderId="0" xfId="0" applyFont="1" applyAlignment="1"/>
    <xf numFmtId="44" fontId="0" fillId="0" borderId="17" xfId="0" applyNumberFormat="1" applyFont="1" applyBorder="1"/>
    <xf numFmtId="0" fontId="2" fillId="0" borderId="10" xfId="0" applyFont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12" fillId="4" borderId="15" xfId="0" applyFont="1" applyFill="1" applyBorder="1" applyAlignment="1">
      <alignment horizontal="right"/>
    </xf>
    <xf numFmtId="0" fontId="9" fillId="0" borderId="16" xfId="0" applyFont="1" applyBorder="1"/>
    <xf numFmtId="0" fontId="9" fillId="0" borderId="17" xfId="0" applyFont="1" applyBorder="1"/>
    <xf numFmtId="0" fontId="12" fillId="4" borderId="15" xfId="0" applyFont="1" applyFill="1" applyBorder="1" applyAlignment="1">
      <alignment horizontal="right" wrapText="1"/>
    </xf>
    <xf numFmtId="0" fontId="12" fillId="0" borderId="0" xfId="0" applyFont="1" applyAlignment="1">
      <alignment vertical="top" wrapText="1"/>
    </xf>
    <xf numFmtId="0" fontId="0" fillId="0" borderId="0" xfId="0" applyFont="1" applyAlignment="1"/>
    <xf numFmtId="0" fontId="1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6" fontId="18" fillId="0" borderId="0" xfId="0" applyNumberFormat="1" applyFont="1" applyAlignment="1"/>
    <xf numFmtId="44" fontId="19" fillId="6" borderId="8" xfId="0" applyNumberFormat="1" applyFont="1" applyFill="1" applyBorder="1"/>
    <xf numFmtId="44" fontId="0" fillId="7" borderId="4" xfId="0" applyNumberFormat="1" applyFont="1" applyFill="1" applyBorder="1"/>
    <xf numFmtId="0" fontId="17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left"/>
    </xf>
    <xf numFmtId="14" fontId="2" fillId="0" borderId="9" xfId="0" applyNumberFormat="1" applyFont="1" applyBorder="1"/>
    <xf numFmtId="0" fontId="17" fillId="0" borderId="0" xfId="0" applyFont="1"/>
    <xf numFmtId="9" fontId="0" fillId="5" borderId="4" xfId="1" applyFont="1" applyFill="1" applyBorder="1"/>
    <xf numFmtId="16" fontId="17" fillId="0" borderId="0" xfId="0" applyNumberFormat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5050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K1000"/>
  <sheetViews>
    <sheetView workbookViewId="0">
      <selection activeCell="H8" sqref="H8"/>
    </sheetView>
  </sheetViews>
  <sheetFormatPr defaultColWidth="12.58203125" defaultRowHeight="15" customHeight="1" x14ac:dyDescent="0.3"/>
  <cols>
    <col min="1" max="5" width="7.58203125" customWidth="1"/>
    <col min="6" max="6" width="11.08203125" customWidth="1"/>
    <col min="7" max="7" width="11.83203125" customWidth="1"/>
    <col min="8" max="8" width="12.25" customWidth="1"/>
    <col min="9" max="10" width="7.58203125" customWidth="1"/>
    <col min="11" max="11" width="20.83203125" customWidth="1"/>
    <col min="12" max="26" width="7.58203125" customWidth="1"/>
  </cols>
  <sheetData>
    <row r="6" spans="3:11" ht="14.5" x14ac:dyDescent="0.35">
      <c r="C6" s="1" t="s">
        <v>0</v>
      </c>
      <c r="H6" s="1" t="s">
        <v>142</v>
      </c>
    </row>
    <row r="7" spans="3:11" ht="14.5" x14ac:dyDescent="0.35">
      <c r="C7" s="1" t="s">
        <v>1</v>
      </c>
      <c r="F7" s="104" t="s">
        <v>46</v>
      </c>
      <c r="H7" s="99">
        <v>43924</v>
      </c>
    </row>
    <row r="8" spans="3:11" ht="14.5" x14ac:dyDescent="0.35">
      <c r="C8" s="4" t="s">
        <v>3</v>
      </c>
      <c r="H8" s="6"/>
    </row>
    <row r="9" spans="3:11" ht="14.5" x14ac:dyDescent="0.35">
      <c r="C9" s="8" t="s">
        <v>6</v>
      </c>
      <c r="H9" s="9">
        <v>45000</v>
      </c>
    </row>
    <row r="10" spans="3:11" ht="14.5" x14ac:dyDescent="0.35">
      <c r="C10" s="8" t="s">
        <v>8</v>
      </c>
      <c r="H10" s="9">
        <v>20000</v>
      </c>
    </row>
    <row r="11" spans="3:11" ht="14.5" x14ac:dyDescent="0.35">
      <c r="C11" s="8" t="s">
        <v>10</v>
      </c>
      <c r="H11" s="9">
        <v>10000</v>
      </c>
    </row>
    <row r="12" spans="3:11" ht="14.5" x14ac:dyDescent="0.35">
      <c r="C12" s="11" t="s">
        <v>11</v>
      </c>
      <c r="D12" s="11"/>
      <c r="E12" s="11"/>
      <c r="F12" s="11"/>
      <c r="G12" s="11"/>
      <c r="H12" s="95">
        <f>H9+H10+H11</f>
        <v>75000</v>
      </c>
    </row>
    <row r="14" spans="3:11" ht="14.5" x14ac:dyDescent="0.35">
      <c r="C14" s="15" t="s">
        <v>13</v>
      </c>
    </row>
    <row r="15" spans="3:11" ht="29" x14ac:dyDescent="0.35">
      <c r="C15" s="16" t="s">
        <v>14</v>
      </c>
      <c r="D15" s="16"/>
      <c r="E15" s="16"/>
      <c r="F15" s="18" t="s">
        <v>16</v>
      </c>
      <c r="G15" s="18" t="s">
        <v>17</v>
      </c>
      <c r="H15" s="20" t="s">
        <v>18</v>
      </c>
      <c r="I15" s="84" t="s">
        <v>19</v>
      </c>
      <c r="J15" s="85"/>
      <c r="K15" s="86"/>
    </row>
    <row r="16" spans="3:11" ht="14.5" x14ac:dyDescent="0.35">
      <c r="C16" s="84"/>
      <c r="D16" s="85"/>
      <c r="E16" s="86"/>
      <c r="F16" s="18"/>
      <c r="G16" s="18"/>
      <c r="H16" s="18"/>
      <c r="I16" s="84"/>
      <c r="J16" s="85"/>
      <c r="K16" s="86"/>
    </row>
    <row r="17" spans="3:11" ht="14.5" x14ac:dyDescent="0.35">
      <c r="C17" s="100" t="s">
        <v>145</v>
      </c>
      <c r="D17" s="85"/>
      <c r="E17" s="86"/>
      <c r="F17" s="101">
        <v>44166</v>
      </c>
      <c r="G17" s="16">
        <v>75000</v>
      </c>
      <c r="H17" s="16">
        <v>290000</v>
      </c>
      <c r="I17" s="100" t="s">
        <v>146</v>
      </c>
      <c r="J17" s="85"/>
      <c r="K17" s="86"/>
    </row>
    <row r="18" spans="3:11" ht="14.5" x14ac:dyDescent="0.35">
      <c r="C18" s="84"/>
      <c r="D18" s="85"/>
      <c r="E18" s="86"/>
      <c r="F18" s="16"/>
      <c r="G18" s="16"/>
      <c r="H18" s="16"/>
      <c r="I18" s="84"/>
      <c r="J18" s="85"/>
      <c r="K18" s="86"/>
    </row>
    <row r="19" spans="3:11" ht="14.5" x14ac:dyDescent="0.35">
      <c r="C19" s="84"/>
      <c r="D19" s="85"/>
      <c r="E19" s="86"/>
      <c r="F19" s="16"/>
      <c r="G19" s="16"/>
      <c r="H19" s="16"/>
      <c r="I19" s="84"/>
      <c r="J19" s="85"/>
      <c r="K19" s="86"/>
    </row>
    <row r="20" spans="3:11" ht="14.5" x14ac:dyDescent="0.35">
      <c r="C20" s="84"/>
      <c r="D20" s="85"/>
      <c r="E20" s="86"/>
      <c r="F20" s="16"/>
      <c r="G20" s="16"/>
      <c r="H20" s="16"/>
      <c r="I20" s="84"/>
      <c r="J20" s="85"/>
      <c r="K20" s="86"/>
    </row>
    <row r="21" spans="3:11" ht="15.75" customHeight="1" x14ac:dyDescent="0.35">
      <c r="C21" s="84"/>
      <c r="D21" s="85"/>
      <c r="E21" s="86"/>
      <c r="F21" s="16"/>
      <c r="G21" s="16"/>
      <c r="H21" s="16"/>
      <c r="I21" s="84"/>
      <c r="J21" s="85"/>
      <c r="K21" s="86"/>
    </row>
    <row r="22" spans="3:11" ht="15.75" customHeight="1" x14ac:dyDescent="0.35">
      <c r="C22" s="84"/>
      <c r="D22" s="85"/>
      <c r="E22" s="86"/>
      <c r="F22" s="16"/>
      <c r="G22" s="16"/>
      <c r="H22" s="16"/>
      <c r="I22" s="84"/>
      <c r="J22" s="85"/>
      <c r="K22" s="86"/>
    </row>
    <row r="23" spans="3:11" ht="15.75" customHeight="1" x14ac:dyDescent="0.3"/>
    <row r="24" spans="3:11" ht="15.75" customHeight="1" x14ac:dyDescent="0.3"/>
    <row r="25" spans="3:11" ht="15.75" customHeight="1" x14ac:dyDescent="0.3">
      <c r="C25" s="87"/>
      <c r="D25" s="88"/>
      <c r="E25" s="88"/>
      <c r="F25" s="89"/>
    </row>
    <row r="26" spans="3:11" ht="15.75" customHeight="1" x14ac:dyDescent="0.3">
      <c r="C26" s="87"/>
      <c r="D26" s="88"/>
      <c r="E26" s="88"/>
      <c r="F26" s="89"/>
    </row>
    <row r="27" spans="3:11" ht="15.75" customHeight="1" x14ac:dyDescent="0.3">
      <c r="C27" s="87"/>
      <c r="D27" s="88"/>
      <c r="E27" s="88"/>
      <c r="F27" s="89"/>
    </row>
    <row r="28" spans="3:11" ht="15.75" customHeight="1" x14ac:dyDescent="0.3">
      <c r="C28" s="87"/>
      <c r="D28" s="88"/>
      <c r="E28" s="88"/>
      <c r="F28" s="89"/>
    </row>
    <row r="29" spans="3:11" ht="15.75" customHeight="1" x14ac:dyDescent="0.3">
      <c r="C29" s="40"/>
      <c r="D29" s="40"/>
      <c r="E29" s="40"/>
      <c r="F29" s="40"/>
    </row>
    <row r="30" spans="3:11" ht="15.75" customHeight="1" x14ac:dyDescent="0.3">
      <c r="C30" s="87"/>
      <c r="D30" s="88"/>
      <c r="E30" s="88"/>
      <c r="F30" s="89"/>
    </row>
    <row r="31" spans="3:11" ht="15.75" customHeight="1" x14ac:dyDescent="0.3">
      <c r="C31" s="90"/>
      <c r="D31" s="88"/>
      <c r="E31" s="88"/>
      <c r="F31" s="89"/>
    </row>
    <row r="32" spans="3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1">
    <mergeCell ref="C25:F25"/>
    <mergeCell ref="C20:E20"/>
    <mergeCell ref="I20:K20"/>
    <mergeCell ref="C21:E21"/>
    <mergeCell ref="I21:K21"/>
    <mergeCell ref="C22:E22"/>
    <mergeCell ref="I22:K22"/>
    <mergeCell ref="C26:F26"/>
    <mergeCell ref="C27:F27"/>
    <mergeCell ref="C28:F28"/>
    <mergeCell ref="C30:F30"/>
    <mergeCell ref="C31:F31"/>
    <mergeCell ref="I18:K18"/>
    <mergeCell ref="I19:K19"/>
    <mergeCell ref="I15:K15"/>
    <mergeCell ref="C16:E16"/>
    <mergeCell ref="I16:K16"/>
    <mergeCell ref="C17:E17"/>
    <mergeCell ref="I17:K17"/>
    <mergeCell ref="C18:E18"/>
    <mergeCell ref="C19:E1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88"/>
  <sheetViews>
    <sheetView tabSelected="1" workbookViewId="0">
      <selection activeCell="M22" sqref="M22"/>
    </sheetView>
  </sheetViews>
  <sheetFormatPr defaultColWidth="12.58203125" defaultRowHeight="15" customHeight="1" x14ac:dyDescent="0.3"/>
  <cols>
    <col min="1" max="1" width="13.33203125" customWidth="1"/>
    <col min="2" max="2" width="12.25" customWidth="1"/>
    <col min="3" max="5" width="7.58203125" customWidth="1"/>
    <col min="6" max="6" width="18.08203125" customWidth="1"/>
    <col min="7" max="7" width="12.75" customWidth="1"/>
    <col min="8" max="8" width="15.58203125" customWidth="1"/>
    <col min="9" max="9" width="12.5" customWidth="1"/>
    <col min="10" max="10" width="13.58203125" customWidth="1"/>
    <col min="11" max="11" width="14" customWidth="1"/>
    <col min="12" max="12" width="12.75" customWidth="1"/>
    <col min="13" max="17" width="13.25" customWidth="1"/>
    <col min="18" max="26" width="7.58203125" customWidth="1"/>
  </cols>
  <sheetData>
    <row r="1" spans="1:20" ht="14.5" x14ac:dyDescent="0.35">
      <c r="A1" s="2" t="str">
        <f>'Step 1'!H6</f>
        <v>ABC organization</v>
      </c>
      <c r="G1" s="3" t="s">
        <v>2</v>
      </c>
      <c r="H1" s="5"/>
    </row>
    <row r="2" spans="1:20" ht="14" x14ac:dyDescent="0.3">
      <c r="A2" s="2" t="s">
        <v>4</v>
      </c>
      <c r="G2" s="7" t="s">
        <v>5</v>
      </c>
      <c r="H2" s="97"/>
    </row>
    <row r="3" spans="1:20" ht="14" x14ac:dyDescent="0.3">
      <c r="A3" s="2"/>
      <c r="G3" s="7" t="s">
        <v>7</v>
      </c>
      <c r="H3" s="103">
        <v>0</v>
      </c>
    </row>
    <row r="4" spans="1:20" ht="14" x14ac:dyDescent="0.3">
      <c r="A4" s="2" t="s">
        <v>9</v>
      </c>
      <c r="B4" s="102" t="s">
        <v>46</v>
      </c>
      <c r="C4" s="10"/>
      <c r="G4" s="12" t="s">
        <v>12</v>
      </c>
      <c r="H4" s="96"/>
    </row>
    <row r="5" spans="1:20" ht="14" x14ac:dyDescent="0.3">
      <c r="A5" s="17" t="s">
        <v>15</v>
      </c>
      <c r="B5" s="24">
        <v>43922</v>
      </c>
      <c r="C5" s="10"/>
    </row>
    <row r="6" spans="1:20" ht="14" x14ac:dyDescent="0.3">
      <c r="A6" s="2"/>
    </row>
    <row r="7" spans="1:20" ht="14" x14ac:dyDescent="0.3">
      <c r="A7" s="2"/>
    </row>
    <row r="8" spans="1:20" ht="14" x14ac:dyDescent="0.3">
      <c r="A8" s="2"/>
    </row>
    <row r="11" spans="1:20" ht="14" x14ac:dyDescent="0.3">
      <c r="A11" s="27" t="s">
        <v>20</v>
      </c>
      <c r="B11" s="2"/>
      <c r="G11" s="30">
        <v>43922</v>
      </c>
      <c r="H11" s="30">
        <f t="shared" ref="H11:Q11" si="0">DATE(YEAR(G11),MONTH(G11)+1,(DAY(G11)))</f>
        <v>43952</v>
      </c>
      <c r="I11" s="30">
        <f t="shared" si="0"/>
        <v>43983</v>
      </c>
      <c r="J11" s="30">
        <f t="shared" si="0"/>
        <v>44013</v>
      </c>
      <c r="K11" s="30">
        <f t="shared" si="0"/>
        <v>44044</v>
      </c>
      <c r="L11" s="30">
        <f t="shared" si="0"/>
        <v>44075</v>
      </c>
      <c r="M11" s="30">
        <f t="shared" si="0"/>
        <v>44105</v>
      </c>
      <c r="N11" s="30">
        <f t="shared" si="0"/>
        <v>44136</v>
      </c>
      <c r="O11" s="30">
        <f t="shared" si="0"/>
        <v>44166</v>
      </c>
      <c r="P11" s="30">
        <f t="shared" si="0"/>
        <v>44197</v>
      </c>
      <c r="Q11" s="30">
        <f t="shared" si="0"/>
        <v>44228</v>
      </c>
    </row>
    <row r="12" spans="1:20" ht="14.5" x14ac:dyDescent="0.35">
      <c r="A12" s="10"/>
      <c r="B12" s="33" t="s">
        <v>24</v>
      </c>
      <c r="C12" s="10"/>
      <c r="D12" s="10"/>
      <c r="E12" s="10"/>
      <c r="F12" s="1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20" ht="14.5" x14ac:dyDescent="0.35">
      <c r="A13" s="10">
        <v>1</v>
      </c>
      <c r="B13" s="2" t="s">
        <v>26</v>
      </c>
      <c r="C13" s="2"/>
      <c r="D13" s="10"/>
      <c r="E13" s="10"/>
      <c r="F13" s="10"/>
      <c r="G13" s="35">
        <v>14500</v>
      </c>
      <c r="H13" s="35">
        <v>14500</v>
      </c>
      <c r="I13" s="35">
        <v>14500</v>
      </c>
      <c r="J13" s="35">
        <v>14500</v>
      </c>
      <c r="K13" s="35">
        <v>14500</v>
      </c>
      <c r="L13" s="35">
        <v>14500</v>
      </c>
      <c r="M13" s="35">
        <v>14500</v>
      </c>
      <c r="N13" s="35">
        <v>14500</v>
      </c>
      <c r="O13" s="35">
        <v>14500</v>
      </c>
      <c r="P13" s="35">
        <v>14500</v>
      </c>
      <c r="Q13" s="35">
        <v>14500</v>
      </c>
      <c r="R13" s="37"/>
      <c r="S13" s="37"/>
      <c r="T13" s="37"/>
    </row>
    <row r="14" spans="1:20" ht="14.5" x14ac:dyDescent="0.35">
      <c r="A14" s="10">
        <v>2</v>
      </c>
      <c r="B14" s="2" t="s">
        <v>29</v>
      </c>
      <c r="C14" s="2"/>
      <c r="D14" s="10"/>
      <c r="E14" s="10"/>
      <c r="F14" s="10"/>
      <c r="G14" s="35">
        <v>21400</v>
      </c>
      <c r="H14" s="35">
        <f>21400*0.75</f>
        <v>16050</v>
      </c>
      <c r="I14" s="35">
        <v>21400</v>
      </c>
      <c r="J14" s="35">
        <v>10000</v>
      </c>
      <c r="K14" s="35">
        <v>10000</v>
      </c>
      <c r="L14" s="35">
        <v>5000</v>
      </c>
      <c r="M14" s="35">
        <v>10000</v>
      </c>
      <c r="N14" s="35">
        <v>10000</v>
      </c>
      <c r="O14" s="35">
        <v>20000</v>
      </c>
      <c r="P14" s="35">
        <v>21400</v>
      </c>
      <c r="Q14" s="35">
        <v>21400</v>
      </c>
      <c r="R14" s="37"/>
      <c r="S14" s="37"/>
      <c r="T14" s="37"/>
    </row>
    <row r="15" spans="1:20" ht="14.5" x14ac:dyDescent="0.35">
      <c r="A15" s="10">
        <v>3</v>
      </c>
      <c r="B15" s="2" t="s">
        <v>31</v>
      </c>
      <c r="C15" s="2"/>
      <c r="D15" s="10"/>
      <c r="E15" s="10"/>
      <c r="F15" s="10"/>
      <c r="G15" s="35">
        <v>35000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7"/>
      <c r="S15" s="37"/>
      <c r="T15" s="37"/>
    </row>
    <row r="16" spans="1:20" ht="14.5" x14ac:dyDescent="0.35">
      <c r="A16" s="10">
        <v>4</v>
      </c>
      <c r="B16" s="2" t="s">
        <v>34</v>
      </c>
      <c r="C16" s="2"/>
      <c r="D16" s="10"/>
      <c r="E16" s="10"/>
      <c r="F16" s="10"/>
      <c r="G16" s="35">
        <v>1400</v>
      </c>
      <c r="H16" s="35">
        <v>1400</v>
      </c>
      <c r="I16" s="35">
        <v>26400</v>
      </c>
      <c r="J16" s="35">
        <v>1400</v>
      </c>
      <c r="K16" s="35">
        <v>1400</v>
      </c>
      <c r="L16" s="35">
        <v>26400</v>
      </c>
      <c r="M16" s="35">
        <v>1400</v>
      </c>
      <c r="N16" s="35">
        <v>1400</v>
      </c>
      <c r="O16" s="35">
        <v>26400</v>
      </c>
      <c r="P16" s="35">
        <v>1400</v>
      </c>
      <c r="Q16" s="35">
        <v>1400</v>
      </c>
      <c r="R16" s="37"/>
      <c r="S16" s="37"/>
      <c r="T16" s="37"/>
    </row>
    <row r="17" spans="1:20" ht="14.5" x14ac:dyDescent="0.35">
      <c r="A17" s="10">
        <v>5</v>
      </c>
      <c r="B17" s="2" t="s">
        <v>35</v>
      </c>
      <c r="C17" s="2"/>
      <c r="D17" s="10"/>
      <c r="E17" s="10"/>
      <c r="F17" s="10"/>
      <c r="G17" s="35">
        <v>16500</v>
      </c>
      <c r="H17" s="35">
        <v>2500</v>
      </c>
      <c r="I17" s="35">
        <v>3000</v>
      </c>
      <c r="J17" s="35">
        <v>35000</v>
      </c>
      <c r="K17" s="35">
        <v>38000</v>
      </c>
      <c r="L17" s="35">
        <v>100000</v>
      </c>
      <c r="M17" s="35">
        <v>10000</v>
      </c>
      <c r="N17" s="35">
        <v>2500</v>
      </c>
      <c r="O17" s="35">
        <v>1000</v>
      </c>
      <c r="P17" s="35">
        <v>5000</v>
      </c>
      <c r="Q17" s="35">
        <v>20000</v>
      </c>
      <c r="R17" s="37"/>
      <c r="S17" s="37"/>
      <c r="T17" s="37"/>
    </row>
    <row r="18" spans="1:20" ht="14.5" x14ac:dyDescent="0.35">
      <c r="A18" s="10">
        <v>6</v>
      </c>
      <c r="B18" s="2" t="s">
        <v>37</v>
      </c>
      <c r="C18" s="2"/>
      <c r="D18" s="10"/>
      <c r="E18" s="10"/>
      <c r="F18" s="10"/>
      <c r="G18" s="35">
        <v>5000</v>
      </c>
      <c r="H18" s="35">
        <v>100</v>
      </c>
      <c r="I18" s="35">
        <v>100</v>
      </c>
      <c r="J18" s="35">
        <v>100</v>
      </c>
      <c r="K18" s="35">
        <v>5000</v>
      </c>
      <c r="L18" s="35">
        <v>100</v>
      </c>
      <c r="M18" s="35">
        <v>100</v>
      </c>
      <c r="N18" s="35">
        <v>100</v>
      </c>
      <c r="O18" s="35">
        <v>100</v>
      </c>
      <c r="P18" s="35">
        <v>100</v>
      </c>
      <c r="Q18" s="35">
        <v>100</v>
      </c>
      <c r="R18" s="37"/>
      <c r="S18" s="37"/>
      <c r="T18" s="37"/>
    </row>
    <row r="19" spans="1:20" ht="14.5" x14ac:dyDescent="0.35">
      <c r="A19" s="10">
        <v>7</v>
      </c>
      <c r="B19" s="98" t="s">
        <v>143</v>
      </c>
      <c r="C19" s="2"/>
      <c r="D19" s="10"/>
      <c r="E19" s="10"/>
      <c r="F19" s="10"/>
      <c r="G19" s="83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7"/>
      <c r="S19" s="37"/>
      <c r="T19" s="37"/>
    </row>
    <row r="20" spans="1:20" ht="15.75" customHeight="1" x14ac:dyDescent="0.35">
      <c r="A20" s="10">
        <v>8</v>
      </c>
      <c r="B20" s="2" t="s">
        <v>39</v>
      </c>
      <c r="C20" s="2"/>
      <c r="D20" s="10"/>
      <c r="E20" s="10"/>
      <c r="F20" s="10"/>
      <c r="G20" s="35">
        <v>1000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7"/>
      <c r="S20" s="37"/>
      <c r="T20" s="37"/>
    </row>
    <row r="21" spans="1:20" ht="14.25" customHeight="1" x14ac:dyDescent="0.35">
      <c r="A21" s="10">
        <v>9</v>
      </c>
      <c r="B21" s="2" t="s">
        <v>40</v>
      </c>
      <c r="C21" s="2"/>
      <c r="D21" s="10"/>
      <c r="E21" s="10"/>
      <c r="F21" s="10"/>
      <c r="G21" s="35">
        <v>5000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7"/>
      <c r="S21" s="37"/>
      <c r="T21" s="37"/>
    </row>
    <row r="22" spans="1:20" ht="14.25" customHeight="1" x14ac:dyDescent="0.35">
      <c r="A22" s="10"/>
      <c r="B22" s="46" t="s">
        <v>41</v>
      </c>
      <c r="C22" s="2"/>
      <c r="D22" s="10"/>
      <c r="E22" s="10"/>
      <c r="F22" s="10"/>
      <c r="G22" s="48">
        <f>SUM(G13:G21)</f>
        <v>99800</v>
      </c>
      <c r="H22" s="48">
        <f>SUM(H13:H21)</f>
        <v>34550</v>
      </c>
      <c r="I22" s="48">
        <f>SUM(I13:I21)</f>
        <v>65400</v>
      </c>
      <c r="J22" s="48">
        <f>SUM(J13:J21)</f>
        <v>61000</v>
      </c>
      <c r="K22" s="48">
        <f>SUM(K13:K21)</f>
        <v>68900</v>
      </c>
      <c r="L22" s="48">
        <f>SUM(L13:L21)</f>
        <v>146000</v>
      </c>
      <c r="M22" s="48">
        <f>SUM(M13:M21)</f>
        <v>36000</v>
      </c>
      <c r="N22" s="48">
        <f>SUM(N13:N21)</f>
        <v>28500</v>
      </c>
      <c r="O22" s="48">
        <f>SUM(O13:O21)</f>
        <v>62000</v>
      </c>
      <c r="P22" s="48">
        <f>SUM(P13:P21)</f>
        <v>42400</v>
      </c>
      <c r="Q22" s="48">
        <f>SUM(Q13:Q21)</f>
        <v>57400</v>
      </c>
      <c r="R22" s="37"/>
      <c r="S22" s="37"/>
      <c r="T22" s="37"/>
    </row>
    <row r="23" spans="1:20" ht="14.25" customHeight="1" x14ac:dyDescent="0.35">
      <c r="A23" s="10"/>
      <c r="B23" s="2"/>
      <c r="C23" s="2"/>
      <c r="D23" s="10"/>
      <c r="E23" s="10"/>
      <c r="F23" s="10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7"/>
      <c r="S23" s="37"/>
      <c r="T23" s="37"/>
    </row>
    <row r="24" spans="1:20" ht="15.75" customHeight="1" x14ac:dyDescent="0.35">
      <c r="A24" s="10"/>
      <c r="B24" s="33" t="s">
        <v>43</v>
      </c>
      <c r="C24" s="10"/>
      <c r="D24" s="10"/>
      <c r="E24" s="10"/>
      <c r="F24" s="10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7"/>
      <c r="S24" s="37"/>
      <c r="T24" s="37"/>
    </row>
    <row r="25" spans="1:20" ht="15.75" customHeight="1" x14ac:dyDescent="0.35">
      <c r="A25" s="10">
        <v>11</v>
      </c>
      <c r="B25" s="2" t="s">
        <v>45</v>
      </c>
      <c r="C25" s="2"/>
      <c r="D25" s="10"/>
      <c r="E25" s="10"/>
      <c r="F25" s="10"/>
      <c r="G25" s="35">
        <v>15000</v>
      </c>
      <c r="H25" s="35">
        <v>0</v>
      </c>
      <c r="I25" s="35"/>
      <c r="J25" s="35">
        <v>20000</v>
      </c>
      <c r="K25" s="35">
        <v>25000</v>
      </c>
      <c r="L25" s="35"/>
      <c r="M25" s="35"/>
      <c r="N25" s="35"/>
      <c r="O25" s="35">
        <v>15000</v>
      </c>
      <c r="P25" s="35">
        <v>20000</v>
      </c>
      <c r="Q25" s="35"/>
      <c r="R25" s="37"/>
      <c r="S25" s="37"/>
      <c r="T25" s="37"/>
    </row>
    <row r="26" spans="1:20" ht="15.75" customHeight="1" x14ac:dyDescent="0.3">
      <c r="A26" s="10">
        <v>12</v>
      </c>
      <c r="B26" s="2" t="s">
        <v>48</v>
      </c>
      <c r="C26" s="2"/>
      <c r="D26" s="10"/>
      <c r="E26" s="10"/>
      <c r="F26" s="10"/>
      <c r="G26" s="35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20" ht="15.75" customHeight="1" x14ac:dyDescent="0.3">
      <c r="A27" s="10">
        <v>13</v>
      </c>
      <c r="B27" s="2" t="s">
        <v>49</v>
      </c>
      <c r="C27" s="2"/>
      <c r="D27" s="10"/>
      <c r="E27" s="10"/>
      <c r="F27" s="10"/>
      <c r="G27" s="35">
        <v>17500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20" ht="15.75" customHeight="1" x14ac:dyDescent="0.3">
      <c r="A28" s="10">
        <v>14</v>
      </c>
      <c r="B28" s="2" t="s">
        <v>51</v>
      </c>
      <c r="C28" s="2"/>
      <c r="D28" s="10"/>
      <c r="E28" s="10"/>
      <c r="F28" s="10"/>
      <c r="G28" s="35"/>
      <c r="H28" s="10"/>
      <c r="I28" s="10"/>
      <c r="J28" s="10"/>
      <c r="K28" s="10"/>
      <c r="L28" s="10"/>
      <c r="M28" s="10">
        <v>20000</v>
      </c>
      <c r="N28" s="10"/>
      <c r="O28" s="10"/>
      <c r="P28" s="10"/>
      <c r="Q28" s="10"/>
    </row>
    <row r="29" spans="1:20" ht="15.75" customHeight="1" x14ac:dyDescent="0.3">
      <c r="A29" s="10">
        <v>15</v>
      </c>
      <c r="B29" s="2" t="s">
        <v>52</v>
      </c>
      <c r="C29" s="2"/>
      <c r="D29" s="10"/>
      <c r="E29" s="10"/>
      <c r="F29" s="10"/>
      <c r="G29" s="35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20" ht="15.75" customHeight="1" x14ac:dyDescent="0.3">
      <c r="A30" s="10">
        <v>16</v>
      </c>
      <c r="B30" s="2" t="s">
        <v>54</v>
      </c>
      <c r="C30" s="2"/>
      <c r="D30" s="10"/>
      <c r="E30" s="10"/>
      <c r="F30" s="10"/>
      <c r="G30" s="35">
        <v>5000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20" ht="15.75" customHeight="1" x14ac:dyDescent="0.3">
      <c r="B31" s="46" t="s">
        <v>56</v>
      </c>
      <c r="C31" s="2"/>
      <c r="D31" s="10"/>
      <c r="E31" s="10"/>
      <c r="F31" s="10"/>
      <c r="G31" s="48">
        <f t="shared" ref="G31:Q31" si="1">SUM(G25:G30)</f>
        <v>37500</v>
      </c>
      <c r="H31" s="48">
        <f t="shared" si="1"/>
        <v>0</v>
      </c>
      <c r="I31" s="48">
        <f t="shared" si="1"/>
        <v>0</v>
      </c>
      <c r="J31" s="48">
        <f t="shared" si="1"/>
        <v>20000</v>
      </c>
      <c r="K31" s="48">
        <f t="shared" si="1"/>
        <v>25000</v>
      </c>
      <c r="L31" s="48">
        <f t="shared" si="1"/>
        <v>0</v>
      </c>
      <c r="M31" s="48">
        <f t="shared" si="1"/>
        <v>20000</v>
      </c>
      <c r="N31" s="48">
        <f t="shared" si="1"/>
        <v>0</v>
      </c>
      <c r="O31" s="48">
        <f t="shared" si="1"/>
        <v>15000</v>
      </c>
      <c r="P31" s="48">
        <f t="shared" si="1"/>
        <v>20000</v>
      </c>
      <c r="Q31" s="48">
        <f t="shared" si="1"/>
        <v>0</v>
      </c>
    </row>
    <row r="32" spans="1:20" ht="15.75" customHeight="1" x14ac:dyDescent="0.3">
      <c r="B32" s="2"/>
      <c r="C32" s="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5.75" customHeight="1" x14ac:dyDescent="0.3">
      <c r="A33" s="27" t="s">
        <v>58</v>
      </c>
      <c r="B33" s="10"/>
      <c r="C33" s="10"/>
      <c r="D33" s="10"/>
      <c r="E33" s="10"/>
      <c r="F33" s="10"/>
      <c r="G33" s="53">
        <f t="shared" ref="G33:Q33" si="2">G22+G31</f>
        <v>137300</v>
      </c>
      <c r="H33" s="53">
        <f t="shared" si="2"/>
        <v>34550</v>
      </c>
      <c r="I33" s="53">
        <f t="shared" si="2"/>
        <v>65400</v>
      </c>
      <c r="J33" s="53">
        <f t="shared" si="2"/>
        <v>81000</v>
      </c>
      <c r="K33" s="53">
        <f t="shared" si="2"/>
        <v>93900</v>
      </c>
      <c r="L33" s="53">
        <f t="shared" si="2"/>
        <v>146000</v>
      </c>
      <c r="M33" s="53">
        <f t="shared" si="2"/>
        <v>56000</v>
      </c>
      <c r="N33" s="53">
        <f t="shared" si="2"/>
        <v>28500</v>
      </c>
      <c r="O33" s="53">
        <f t="shared" si="2"/>
        <v>77000</v>
      </c>
      <c r="P33" s="53">
        <f t="shared" si="2"/>
        <v>62400</v>
      </c>
      <c r="Q33" s="53">
        <f t="shared" si="2"/>
        <v>57400</v>
      </c>
    </row>
    <row r="34" spans="1:17" ht="15.7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5.75" customHeight="1" x14ac:dyDescent="0.3">
      <c r="A35" s="27" t="s">
        <v>60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5.75" customHeight="1" x14ac:dyDescent="0.3">
      <c r="A36" s="10">
        <v>1</v>
      </c>
      <c r="B36" s="2" t="s">
        <v>61</v>
      </c>
      <c r="C36" s="10"/>
      <c r="D36" s="10"/>
      <c r="E36" s="10"/>
      <c r="F36" s="10"/>
      <c r="G36" s="35">
        <v>75000</v>
      </c>
      <c r="H36" s="35">
        <v>75000</v>
      </c>
      <c r="I36" s="35">
        <v>50000</v>
      </c>
      <c r="J36" s="35">
        <v>50000</v>
      </c>
      <c r="K36" s="35">
        <v>25000</v>
      </c>
      <c r="L36" s="35">
        <v>10000</v>
      </c>
      <c r="M36" s="35">
        <v>1000</v>
      </c>
      <c r="N36" s="35">
        <v>75000</v>
      </c>
      <c r="O36" s="35">
        <v>75000</v>
      </c>
      <c r="P36" s="35">
        <v>75000</v>
      </c>
      <c r="Q36" s="35">
        <v>75000</v>
      </c>
    </row>
    <row r="37" spans="1:17" ht="15.75" customHeight="1" x14ac:dyDescent="0.3">
      <c r="A37" s="10">
        <v>2</v>
      </c>
      <c r="B37" s="2" t="s">
        <v>62</v>
      </c>
      <c r="C37" s="10"/>
      <c r="D37" s="10"/>
      <c r="E37" s="10"/>
      <c r="F37" s="10"/>
      <c r="G37" s="35">
        <v>14000</v>
      </c>
      <c r="H37" s="35">
        <v>14000</v>
      </c>
      <c r="I37" s="35">
        <v>14000</v>
      </c>
      <c r="J37" s="35">
        <v>14000</v>
      </c>
      <c r="K37" s="35">
        <v>14000</v>
      </c>
      <c r="L37" s="35">
        <v>14000</v>
      </c>
      <c r="M37" s="35">
        <v>14000</v>
      </c>
      <c r="N37" s="35">
        <v>14000</v>
      </c>
      <c r="O37" s="35">
        <v>14000</v>
      </c>
      <c r="P37" s="35">
        <v>14000</v>
      </c>
      <c r="Q37" s="35">
        <v>14000</v>
      </c>
    </row>
    <row r="38" spans="1:17" ht="15.75" customHeight="1" x14ac:dyDescent="0.3">
      <c r="A38" s="10">
        <v>3</v>
      </c>
      <c r="B38" s="2" t="s">
        <v>64</v>
      </c>
      <c r="C38" s="10"/>
      <c r="D38" s="10"/>
      <c r="E38" s="10"/>
      <c r="F38" s="10"/>
      <c r="G38" s="35">
        <v>4200</v>
      </c>
      <c r="H38" s="35">
        <v>4200</v>
      </c>
      <c r="I38" s="35">
        <v>4200</v>
      </c>
      <c r="J38" s="35">
        <v>4200</v>
      </c>
      <c r="K38" s="35">
        <v>4200</v>
      </c>
      <c r="L38" s="35">
        <v>4200</v>
      </c>
      <c r="M38" s="35">
        <v>4200</v>
      </c>
      <c r="N38" s="35">
        <v>4200</v>
      </c>
      <c r="O38" s="35">
        <v>4200</v>
      </c>
      <c r="P38" s="35">
        <v>4200</v>
      </c>
      <c r="Q38" s="35">
        <v>4200</v>
      </c>
    </row>
    <row r="39" spans="1:17" ht="15.75" customHeight="1" x14ac:dyDescent="0.3">
      <c r="A39" s="10">
        <v>4</v>
      </c>
      <c r="B39" s="2" t="s">
        <v>65</v>
      </c>
      <c r="C39" s="10"/>
      <c r="D39" s="10"/>
      <c r="E39" s="10"/>
      <c r="F39" s="10"/>
      <c r="G39" s="35">
        <v>500</v>
      </c>
      <c r="H39" s="35">
        <v>500</v>
      </c>
      <c r="I39" s="35">
        <v>500</v>
      </c>
      <c r="J39" s="35">
        <v>500</v>
      </c>
      <c r="K39" s="35">
        <v>500</v>
      </c>
      <c r="L39" s="35">
        <v>500</v>
      </c>
      <c r="M39" s="35">
        <v>500</v>
      </c>
      <c r="N39" s="35">
        <v>500</v>
      </c>
      <c r="O39" s="35">
        <v>500</v>
      </c>
      <c r="P39" s="35">
        <v>500</v>
      </c>
      <c r="Q39" s="35">
        <v>500</v>
      </c>
    </row>
    <row r="40" spans="1:17" ht="15.75" customHeight="1" x14ac:dyDescent="0.3">
      <c r="A40" s="10">
        <v>5</v>
      </c>
      <c r="B40" s="2" t="s">
        <v>66</v>
      </c>
      <c r="C40" s="10"/>
      <c r="D40" s="10"/>
      <c r="E40" s="10"/>
      <c r="F40" s="10"/>
      <c r="G40" s="35">
        <v>700</v>
      </c>
      <c r="H40" s="35">
        <v>700</v>
      </c>
      <c r="I40" s="35">
        <v>700</v>
      </c>
      <c r="J40" s="35">
        <v>700</v>
      </c>
      <c r="K40" s="35">
        <v>700</v>
      </c>
      <c r="L40" s="35">
        <v>700</v>
      </c>
      <c r="M40" s="35">
        <v>700</v>
      </c>
      <c r="N40" s="35">
        <v>700</v>
      </c>
      <c r="O40" s="35">
        <v>700</v>
      </c>
      <c r="P40" s="35">
        <v>700</v>
      </c>
      <c r="Q40" s="35">
        <v>700</v>
      </c>
    </row>
    <row r="41" spans="1:17" ht="15.75" customHeight="1" x14ac:dyDescent="0.3">
      <c r="A41" s="10">
        <v>6</v>
      </c>
      <c r="B41" s="2" t="s">
        <v>67</v>
      </c>
      <c r="C41" s="10"/>
      <c r="D41" s="10"/>
      <c r="E41" s="10"/>
      <c r="F41" s="10"/>
      <c r="G41" s="35">
        <v>1000</v>
      </c>
      <c r="H41" s="35">
        <v>1000</v>
      </c>
      <c r="I41" s="35">
        <v>1000</v>
      </c>
      <c r="J41" s="35">
        <v>1000</v>
      </c>
      <c r="K41" s="35">
        <v>1000</v>
      </c>
      <c r="L41" s="35">
        <v>1000</v>
      </c>
      <c r="M41" s="35">
        <v>1000</v>
      </c>
      <c r="N41" s="35">
        <v>1000</v>
      </c>
      <c r="O41" s="35">
        <v>1000</v>
      </c>
      <c r="P41" s="35">
        <v>1000</v>
      </c>
      <c r="Q41" s="35">
        <v>1000</v>
      </c>
    </row>
    <row r="42" spans="1:17" ht="15.75" customHeight="1" x14ac:dyDescent="0.3">
      <c r="A42" s="10">
        <v>7</v>
      </c>
      <c r="B42" s="2" t="s">
        <v>68</v>
      </c>
      <c r="C42" s="10"/>
      <c r="D42" s="10"/>
      <c r="E42" s="10"/>
      <c r="F42" s="10"/>
      <c r="G42" s="35">
        <v>500</v>
      </c>
      <c r="H42" s="35">
        <v>500</v>
      </c>
      <c r="I42" s="35">
        <v>500</v>
      </c>
      <c r="J42" s="35">
        <v>500</v>
      </c>
      <c r="K42" s="35">
        <v>500</v>
      </c>
      <c r="L42" s="35">
        <v>500</v>
      </c>
      <c r="M42" s="35">
        <v>500</v>
      </c>
      <c r="N42" s="35">
        <v>500</v>
      </c>
      <c r="O42" s="35">
        <v>500</v>
      </c>
      <c r="P42" s="35">
        <v>500</v>
      </c>
      <c r="Q42" s="35">
        <v>500</v>
      </c>
    </row>
    <row r="43" spans="1:17" ht="15.75" customHeight="1" x14ac:dyDescent="0.3">
      <c r="A43" s="10">
        <v>8</v>
      </c>
      <c r="B43" s="2" t="s">
        <v>69</v>
      </c>
      <c r="C43" s="10"/>
      <c r="D43" s="10"/>
      <c r="E43" s="10"/>
      <c r="F43" s="10"/>
      <c r="G43" s="35">
        <v>5000</v>
      </c>
      <c r="H43" s="35">
        <v>5000</v>
      </c>
      <c r="I43" s="35">
        <v>5000</v>
      </c>
      <c r="J43" s="35">
        <v>5000</v>
      </c>
      <c r="K43" s="35">
        <v>5000</v>
      </c>
      <c r="L43" s="35">
        <v>5000</v>
      </c>
      <c r="M43" s="35">
        <v>5000</v>
      </c>
      <c r="N43" s="35">
        <v>5000</v>
      </c>
      <c r="O43" s="35">
        <v>5000</v>
      </c>
      <c r="P43" s="35">
        <v>5000</v>
      </c>
      <c r="Q43" s="35">
        <v>5000</v>
      </c>
    </row>
    <row r="44" spans="1:17" ht="15.75" customHeight="1" x14ac:dyDescent="0.3">
      <c r="A44" s="10">
        <v>9</v>
      </c>
      <c r="B44" s="2" t="s">
        <v>71</v>
      </c>
      <c r="C44" s="10"/>
      <c r="D44" s="10"/>
      <c r="E44" s="10"/>
      <c r="F44" s="1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15.75" customHeight="1" x14ac:dyDescent="0.3">
      <c r="A45" s="10">
        <v>10</v>
      </c>
      <c r="B45" s="2" t="s">
        <v>72</v>
      </c>
      <c r="C45" s="10"/>
      <c r="D45" s="10"/>
      <c r="E45" s="10"/>
      <c r="F45" s="10"/>
      <c r="G45" s="35">
        <v>5000</v>
      </c>
      <c r="H45" s="35">
        <v>5000</v>
      </c>
      <c r="I45" s="35">
        <v>5000</v>
      </c>
      <c r="J45" s="35">
        <v>5000</v>
      </c>
      <c r="K45" s="35">
        <v>5000</v>
      </c>
      <c r="L45" s="35">
        <v>5000</v>
      </c>
      <c r="M45" s="35">
        <v>5000</v>
      </c>
      <c r="N45" s="35">
        <v>5000</v>
      </c>
      <c r="O45" s="35">
        <v>5000</v>
      </c>
      <c r="P45" s="35">
        <v>5000</v>
      </c>
      <c r="Q45" s="35">
        <v>5000</v>
      </c>
    </row>
    <row r="46" spans="1:17" ht="15.75" customHeight="1" x14ac:dyDescent="0.3">
      <c r="A46" s="10">
        <v>11</v>
      </c>
      <c r="B46" s="2" t="s">
        <v>74</v>
      </c>
      <c r="C46" s="10"/>
      <c r="D46" s="10"/>
      <c r="E46" s="10"/>
      <c r="F46" s="10"/>
      <c r="G46" s="35">
        <v>4820</v>
      </c>
      <c r="H46" s="35">
        <v>4820</v>
      </c>
      <c r="I46" s="35">
        <v>4820</v>
      </c>
      <c r="J46" s="35">
        <v>4820</v>
      </c>
      <c r="K46" s="35">
        <v>4820</v>
      </c>
      <c r="L46" s="35">
        <v>4820</v>
      </c>
      <c r="M46" s="35">
        <v>4820</v>
      </c>
      <c r="N46" s="35">
        <v>4820</v>
      </c>
      <c r="O46" s="35">
        <v>4820</v>
      </c>
      <c r="P46" s="35">
        <v>4820</v>
      </c>
      <c r="Q46" s="35">
        <v>4820</v>
      </c>
    </row>
    <row r="47" spans="1:17" ht="15.75" customHeight="1" x14ac:dyDescent="0.3">
      <c r="A47" s="10">
        <v>12</v>
      </c>
      <c r="B47" s="2" t="s">
        <v>76</v>
      </c>
      <c r="C47" s="10"/>
      <c r="D47" s="10"/>
      <c r="E47" s="10"/>
      <c r="F47" s="1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5.75" customHeight="1" x14ac:dyDescent="0.3">
      <c r="A48" s="10">
        <v>13</v>
      </c>
      <c r="B48" s="2" t="s">
        <v>77</v>
      </c>
      <c r="C48" s="10"/>
      <c r="D48" s="10"/>
      <c r="E48" s="10"/>
      <c r="F48" s="10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5.75" customHeight="1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15.75" customHeight="1" x14ac:dyDescent="0.3">
      <c r="A50" s="27" t="s">
        <v>79</v>
      </c>
      <c r="B50" s="10"/>
      <c r="C50" s="10"/>
      <c r="D50" s="10"/>
      <c r="E50" s="10"/>
      <c r="F50" s="10"/>
      <c r="G50" s="57">
        <f t="shared" ref="G50:Q50" si="3">SUM(G36:G48)</f>
        <v>110720</v>
      </c>
      <c r="H50" s="57">
        <f t="shared" si="3"/>
        <v>110720</v>
      </c>
      <c r="I50" s="57">
        <f t="shared" si="3"/>
        <v>85720</v>
      </c>
      <c r="J50" s="57">
        <f t="shared" si="3"/>
        <v>85720</v>
      </c>
      <c r="K50" s="57">
        <f t="shared" si="3"/>
        <v>60720</v>
      </c>
      <c r="L50" s="57">
        <f t="shared" si="3"/>
        <v>45720</v>
      </c>
      <c r="M50" s="57">
        <f t="shared" si="3"/>
        <v>36720</v>
      </c>
      <c r="N50" s="57">
        <f t="shared" si="3"/>
        <v>110720</v>
      </c>
      <c r="O50" s="57">
        <f t="shared" si="3"/>
        <v>110720</v>
      </c>
      <c r="P50" s="57">
        <f t="shared" si="3"/>
        <v>110720</v>
      </c>
      <c r="Q50" s="57">
        <f t="shared" si="3"/>
        <v>110720</v>
      </c>
    </row>
    <row r="51" spans="1:17" ht="15.7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5.75" customHeight="1" x14ac:dyDescent="0.3">
      <c r="A52" s="10"/>
      <c r="B52" s="10"/>
      <c r="C52" s="10"/>
      <c r="D52" s="10" t="s">
        <v>82</v>
      </c>
      <c r="E52" s="10"/>
      <c r="F52" s="10"/>
      <c r="G52" s="35">
        <f>'Step 1'!H12</f>
        <v>75000</v>
      </c>
      <c r="H52" s="35">
        <f t="shared" ref="H52:Q52" si="4">G56</f>
        <v>101580</v>
      </c>
      <c r="I52" s="35">
        <f t="shared" si="4"/>
        <v>25410</v>
      </c>
      <c r="J52" s="35">
        <f t="shared" si="4"/>
        <v>5090</v>
      </c>
      <c r="K52" s="35">
        <f t="shared" si="4"/>
        <v>370</v>
      </c>
      <c r="L52" s="35">
        <f t="shared" si="4"/>
        <v>33550</v>
      </c>
      <c r="M52" s="35">
        <f t="shared" si="4"/>
        <v>133830</v>
      </c>
      <c r="N52" s="35">
        <f t="shared" si="4"/>
        <v>153110</v>
      </c>
      <c r="O52" s="35">
        <f t="shared" si="4"/>
        <v>70890</v>
      </c>
      <c r="P52" s="35">
        <f t="shared" si="4"/>
        <v>37170</v>
      </c>
      <c r="Q52" s="35">
        <f t="shared" si="4"/>
        <v>-11150</v>
      </c>
    </row>
    <row r="53" spans="1:17" ht="15.75" customHeight="1" x14ac:dyDescent="0.3">
      <c r="A53" s="10"/>
      <c r="B53" s="10"/>
      <c r="C53" s="10"/>
      <c r="D53" s="10" t="s">
        <v>84</v>
      </c>
      <c r="E53" s="10"/>
      <c r="F53" s="10"/>
      <c r="G53" s="35">
        <f t="shared" ref="G53:Q53" si="5">G33</f>
        <v>137300</v>
      </c>
      <c r="H53" s="35">
        <f t="shared" si="5"/>
        <v>34550</v>
      </c>
      <c r="I53" s="35">
        <f t="shared" si="5"/>
        <v>65400</v>
      </c>
      <c r="J53" s="35">
        <f t="shared" si="5"/>
        <v>81000</v>
      </c>
      <c r="K53" s="35">
        <f t="shared" si="5"/>
        <v>93900</v>
      </c>
      <c r="L53" s="35">
        <f t="shared" si="5"/>
        <v>146000</v>
      </c>
      <c r="M53" s="35">
        <f t="shared" si="5"/>
        <v>56000</v>
      </c>
      <c r="N53" s="35">
        <f t="shared" si="5"/>
        <v>28500</v>
      </c>
      <c r="O53" s="35">
        <f t="shared" si="5"/>
        <v>77000</v>
      </c>
      <c r="P53" s="35">
        <f t="shared" si="5"/>
        <v>62400</v>
      </c>
      <c r="Q53" s="35">
        <f t="shared" si="5"/>
        <v>57400</v>
      </c>
    </row>
    <row r="54" spans="1:17" ht="15.75" customHeight="1" x14ac:dyDescent="0.3">
      <c r="A54" s="10"/>
      <c r="B54" s="10"/>
      <c r="C54" s="10"/>
      <c r="D54" s="10" t="s">
        <v>87</v>
      </c>
      <c r="E54" s="10"/>
      <c r="F54" s="10"/>
      <c r="G54" s="59">
        <f t="shared" ref="G54:Q54" si="6">G50</f>
        <v>110720</v>
      </c>
      <c r="H54" s="59">
        <f t="shared" si="6"/>
        <v>110720</v>
      </c>
      <c r="I54" s="59">
        <f t="shared" si="6"/>
        <v>85720</v>
      </c>
      <c r="J54" s="59">
        <f t="shared" si="6"/>
        <v>85720</v>
      </c>
      <c r="K54" s="59">
        <f t="shared" si="6"/>
        <v>60720</v>
      </c>
      <c r="L54" s="59">
        <f t="shared" si="6"/>
        <v>45720</v>
      </c>
      <c r="M54" s="59">
        <f t="shared" si="6"/>
        <v>36720</v>
      </c>
      <c r="N54" s="59">
        <f t="shared" si="6"/>
        <v>110720</v>
      </c>
      <c r="O54" s="59">
        <f t="shared" si="6"/>
        <v>110720</v>
      </c>
      <c r="P54" s="59">
        <f t="shared" si="6"/>
        <v>110720</v>
      </c>
      <c r="Q54" s="59">
        <f t="shared" si="6"/>
        <v>110720</v>
      </c>
    </row>
    <row r="55" spans="1:17" s="82" customFormat="1" ht="15.75" customHeight="1" x14ac:dyDescent="0.3">
      <c r="A55" s="10"/>
      <c r="B55" s="10"/>
      <c r="C55" s="10"/>
      <c r="D55" s="10" t="s">
        <v>141</v>
      </c>
      <c r="E55" s="10"/>
      <c r="F55" s="10"/>
      <c r="G55" s="35">
        <f>G53-G54</f>
        <v>26580</v>
      </c>
      <c r="H55" s="35">
        <f t="shared" ref="H55:Q55" si="7">H53-H54</f>
        <v>-76170</v>
      </c>
      <c r="I55" s="35">
        <f t="shared" si="7"/>
        <v>-20320</v>
      </c>
      <c r="J55" s="35">
        <f t="shared" si="7"/>
        <v>-4720</v>
      </c>
      <c r="K55" s="35">
        <f t="shared" si="7"/>
        <v>33180</v>
      </c>
      <c r="L55" s="35">
        <f t="shared" si="7"/>
        <v>100280</v>
      </c>
      <c r="M55" s="35">
        <f t="shared" si="7"/>
        <v>19280</v>
      </c>
      <c r="N55" s="35">
        <f t="shared" si="7"/>
        <v>-82220</v>
      </c>
      <c r="O55" s="35">
        <f t="shared" si="7"/>
        <v>-33720</v>
      </c>
      <c r="P55" s="35">
        <f t="shared" si="7"/>
        <v>-48320</v>
      </c>
      <c r="Q55" s="35">
        <f t="shared" si="7"/>
        <v>-53320</v>
      </c>
    </row>
    <row r="56" spans="1:17" ht="15.75" customHeight="1" x14ac:dyDescent="0.3">
      <c r="A56" s="10"/>
      <c r="B56" s="10"/>
      <c r="C56" s="10"/>
      <c r="D56" s="10" t="s">
        <v>89</v>
      </c>
      <c r="E56" s="10"/>
      <c r="F56" s="10"/>
      <c r="G56" s="35">
        <f t="shared" ref="G56:Q56" si="8">SUM(G52, G53, -G54)</f>
        <v>101580</v>
      </c>
      <c r="H56" s="35">
        <f t="shared" si="8"/>
        <v>25410</v>
      </c>
      <c r="I56" s="35">
        <f t="shared" si="8"/>
        <v>5090</v>
      </c>
      <c r="J56" s="35">
        <f t="shared" si="8"/>
        <v>370</v>
      </c>
      <c r="K56" s="35">
        <f t="shared" si="8"/>
        <v>33550</v>
      </c>
      <c r="L56" s="35">
        <f t="shared" si="8"/>
        <v>133830</v>
      </c>
      <c r="M56" s="35">
        <f t="shared" si="8"/>
        <v>153110</v>
      </c>
      <c r="N56" s="35">
        <f t="shared" si="8"/>
        <v>70890</v>
      </c>
      <c r="O56" s="35">
        <f t="shared" si="8"/>
        <v>37170</v>
      </c>
      <c r="P56" s="35">
        <f t="shared" si="8"/>
        <v>-11150</v>
      </c>
      <c r="Q56" s="35">
        <f t="shared" si="8"/>
        <v>-64470</v>
      </c>
    </row>
    <row r="57" spans="1:17" ht="15.75" customHeight="1" x14ac:dyDescent="0.3">
      <c r="A57" s="10"/>
      <c r="B57" s="10"/>
      <c r="C57" s="10"/>
      <c r="D57" s="2"/>
      <c r="E57" s="10"/>
      <c r="F57" s="10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5.75" customHeight="1" x14ac:dyDescent="0.35">
      <c r="A58" s="10"/>
      <c r="B58" s="10"/>
      <c r="C58" s="10"/>
      <c r="D58" s="2"/>
      <c r="E58" s="10"/>
      <c r="F58" s="10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.75" customHeight="1" x14ac:dyDescent="0.3"/>
    <row r="60" spans="1:17" ht="15.75" customHeight="1" x14ac:dyDescent="0.3"/>
    <row r="61" spans="1:17" ht="15.75" customHeight="1" x14ac:dyDescent="0.3"/>
    <row r="62" spans="1:17" ht="15.75" customHeight="1" x14ac:dyDescent="0.3"/>
    <row r="63" spans="1:17" ht="15.75" customHeight="1" x14ac:dyDescent="0.3"/>
    <row r="64" spans="1:1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I5" sqref="I5"/>
    </sheetView>
  </sheetViews>
  <sheetFormatPr defaultColWidth="12.58203125" defaultRowHeight="15" customHeight="1" x14ac:dyDescent="0.3"/>
  <cols>
    <col min="1" max="1" width="3.33203125" customWidth="1"/>
    <col min="2" max="3" width="2.58203125" customWidth="1"/>
    <col min="4" max="4" width="30.33203125" customWidth="1"/>
    <col min="5" max="5" width="11.5" hidden="1" customWidth="1"/>
    <col min="6" max="8" width="12.58203125" hidden="1" customWidth="1"/>
    <col min="9" max="11" width="12.58203125" customWidth="1"/>
    <col min="12" max="12" width="12.83203125" customWidth="1"/>
    <col min="13" max="13" width="9" customWidth="1"/>
    <col min="14" max="14" width="14.08203125" customWidth="1"/>
    <col min="15" max="15" width="10.83203125" customWidth="1"/>
    <col min="16" max="16" width="11.5" customWidth="1"/>
    <col min="17" max="26" width="10.83203125" customWidth="1"/>
  </cols>
  <sheetData>
    <row r="1" spans="1:26" ht="15.5" x14ac:dyDescent="0.3">
      <c r="A1" s="13" t="s">
        <v>144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5" x14ac:dyDescent="0.35">
      <c r="A2" s="21"/>
      <c r="B2" s="22"/>
      <c r="C2" s="22"/>
      <c r="D2" s="22"/>
      <c r="E2" s="23">
        <v>33602</v>
      </c>
      <c r="F2" s="23">
        <v>33968</v>
      </c>
      <c r="G2" s="23">
        <v>34333</v>
      </c>
      <c r="H2" s="23">
        <v>34698</v>
      </c>
      <c r="I2" s="23">
        <v>42915</v>
      </c>
      <c r="J2" s="23">
        <v>43280</v>
      </c>
      <c r="K2" s="23">
        <v>43645</v>
      </c>
      <c r="L2" s="25">
        <v>44011</v>
      </c>
      <c r="M2" s="26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5" x14ac:dyDescent="0.35">
      <c r="A3" s="28"/>
      <c r="B3" s="10"/>
      <c r="C3" s="10"/>
      <c r="D3" s="10"/>
      <c r="E3" s="29" t="s">
        <v>21</v>
      </c>
      <c r="F3" s="29" t="s">
        <v>21</v>
      </c>
      <c r="G3" s="29" t="s">
        <v>21</v>
      </c>
      <c r="H3" s="29" t="s">
        <v>21</v>
      </c>
      <c r="I3" s="29" t="s">
        <v>22</v>
      </c>
      <c r="J3" s="29" t="s">
        <v>22</v>
      </c>
      <c r="K3" s="29" t="s">
        <v>22</v>
      </c>
      <c r="L3" s="31" t="s">
        <v>22</v>
      </c>
      <c r="M3" s="2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5" x14ac:dyDescent="0.35">
      <c r="A4" s="32" t="s">
        <v>23</v>
      </c>
      <c r="B4" s="10"/>
      <c r="C4" s="10"/>
      <c r="D4" s="10"/>
      <c r="E4" s="29"/>
      <c r="F4" s="29"/>
      <c r="G4" s="29"/>
      <c r="H4" s="29"/>
      <c r="I4" s="29"/>
      <c r="J4" s="29"/>
      <c r="K4" s="29"/>
      <c r="L4" s="29"/>
      <c r="M4" s="26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5" x14ac:dyDescent="0.35">
      <c r="A5" s="32"/>
      <c r="B5" s="10"/>
      <c r="C5" s="10"/>
      <c r="D5" s="10"/>
      <c r="E5" s="29"/>
      <c r="F5" s="29"/>
      <c r="G5" s="29"/>
      <c r="H5" s="29"/>
      <c r="I5" s="29"/>
      <c r="J5" s="29"/>
      <c r="K5" s="29"/>
      <c r="L5" s="29"/>
      <c r="M5" s="2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5" x14ac:dyDescent="0.35">
      <c r="A6" s="32" t="s">
        <v>25</v>
      </c>
      <c r="B6" s="10"/>
      <c r="C6" s="10"/>
      <c r="D6" s="10"/>
      <c r="E6" s="29"/>
      <c r="F6" s="29"/>
      <c r="G6" s="29"/>
      <c r="H6" s="29"/>
      <c r="I6" s="29"/>
      <c r="J6" s="29"/>
      <c r="K6" s="29"/>
      <c r="L6" s="34"/>
      <c r="M6" s="2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" x14ac:dyDescent="0.3">
      <c r="A7" s="36" t="s">
        <v>27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" x14ac:dyDescent="0.3">
      <c r="A8" s="28"/>
      <c r="B8" s="38" t="s">
        <v>28</v>
      </c>
      <c r="C8" s="38"/>
      <c r="D8" s="38"/>
      <c r="E8" s="38"/>
      <c r="F8" s="38"/>
      <c r="G8" s="38"/>
      <c r="H8" s="38"/>
      <c r="I8" s="39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4" x14ac:dyDescent="0.3">
      <c r="A9" s="28"/>
      <c r="B9" s="38" t="s">
        <v>30</v>
      </c>
      <c r="C9" s="38"/>
      <c r="D9" s="38"/>
      <c r="E9" s="38"/>
      <c r="F9" s="38"/>
      <c r="G9" s="38"/>
      <c r="H9" s="38"/>
      <c r="I9" s="39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4" x14ac:dyDescent="0.3">
      <c r="A10" s="28"/>
      <c r="B10" s="38" t="s">
        <v>32</v>
      </c>
      <c r="C10" s="38"/>
      <c r="D10" s="38"/>
      <c r="E10" s="38"/>
      <c r="F10" s="38"/>
      <c r="G10" s="38"/>
      <c r="H10" s="38"/>
      <c r="I10" s="39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" x14ac:dyDescent="0.3">
      <c r="A11" s="28"/>
      <c r="B11" s="38" t="s">
        <v>33</v>
      </c>
      <c r="C11" s="38"/>
      <c r="D11" s="38"/>
      <c r="E11" s="41"/>
      <c r="F11" s="41"/>
      <c r="G11" s="41"/>
      <c r="H11" s="41"/>
      <c r="I11" s="42"/>
      <c r="J11" s="41"/>
      <c r="K11" s="41"/>
      <c r="L11" s="41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4" x14ac:dyDescent="0.3">
      <c r="A12" s="28"/>
      <c r="B12" s="38" t="s">
        <v>36</v>
      </c>
      <c r="C12" s="38"/>
      <c r="D12" s="38"/>
      <c r="E12" s="41"/>
      <c r="F12" s="41"/>
      <c r="G12" s="41"/>
      <c r="H12" s="41"/>
      <c r="I12" s="42"/>
      <c r="J12" s="41"/>
      <c r="K12" s="41"/>
      <c r="L12" s="41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4" x14ac:dyDescent="0.3">
      <c r="A13" s="28"/>
      <c r="B13" s="38" t="s">
        <v>38</v>
      </c>
      <c r="C13" s="38"/>
      <c r="D13" s="38"/>
      <c r="E13" s="41"/>
      <c r="F13" s="41"/>
      <c r="G13" s="41"/>
      <c r="H13" s="41"/>
      <c r="I13" s="42"/>
      <c r="J13" s="41"/>
      <c r="K13" s="41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4" x14ac:dyDescent="0.3">
      <c r="A14" s="28"/>
      <c r="B14" s="43"/>
      <c r="C14" s="43"/>
      <c r="D14" s="43"/>
      <c r="E14" s="44" t="str">
        <f t="shared" ref="E14:L14" si="0">REPT("-",15)</f>
        <v>---------------</v>
      </c>
      <c r="F14" s="44" t="str">
        <f t="shared" si="0"/>
        <v>---------------</v>
      </c>
      <c r="G14" s="44" t="str">
        <f t="shared" si="0"/>
        <v>---------------</v>
      </c>
      <c r="H14" s="44" t="str">
        <f t="shared" si="0"/>
        <v>---------------</v>
      </c>
      <c r="I14" s="45" t="str">
        <f t="shared" si="0"/>
        <v>---------------</v>
      </c>
      <c r="J14" s="44" t="str">
        <f t="shared" si="0"/>
        <v>---------------</v>
      </c>
      <c r="K14" s="44" t="str">
        <f t="shared" si="0"/>
        <v>---------------</v>
      </c>
      <c r="L14" s="44" t="str">
        <f t="shared" si="0"/>
        <v>---------------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" x14ac:dyDescent="0.3">
      <c r="A15" s="32"/>
      <c r="B15" s="47"/>
      <c r="C15" s="47" t="s">
        <v>42</v>
      </c>
      <c r="D15" s="47"/>
      <c r="E15" s="47">
        <f t="shared" ref="E15:L15" si="1">SUM(E8:E13)</f>
        <v>0</v>
      </c>
      <c r="F15" s="47">
        <f t="shared" si="1"/>
        <v>0</v>
      </c>
      <c r="G15" s="47">
        <f t="shared" si="1"/>
        <v>0</v>
      </c>
      <c r="H15" s="47">
        <f t="shared" si="1"/>
        <v>0</v>
      </c>
      <c r="I15" s="49">
        <f t="shared" si="1"/>
        <v>0</v>
      </c>
      <c r="J15" s="47">
        <f t="shared" si="1"/>
        <v>0</v>
      </c>
      <c r="K15" s="47">
        <f t="shared" si="1"/>
        <v>0</v>
      </c>
      <c r="L15" s="47">
        <f t="shared" si="1"/>
        <v>0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" x14ac:dyDescent="0.3">
      <c r="A16" s="28"/>
      <c r="B16" s="38"/>
      <c r="C16" s="38"/>
      <c r="D16" s="38"/>
      <c r="E16" s="38"/>
      <c r="F16" s="38"/>
      <c r="G16" s="38"/>
      <c r="H16" s="38"/>
      <c r="I16" s="39"/>
      <c r="J16" s="38"/>
      <c r="K16" s="38"/>
      <c r="L16" s="50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4" x14ac:dyDescent="0.3">
      <c r="A17" s="36" t="s">
        <v>44</v>
      </c>
      <c r="B17" s="38"/>
      <c r="C17" s="38"/>
      <c r="D17" s="38"/>
      <c r="E17" s="38"/>
      <c r="F17" s="38"/>
      <c r="G17" s="38"/>
      <c r="H17" s="38"/>
      <c r="I17" s="39"/>
      <c r="J17" s="38"/>
      <c r="K17" s="38"/>
      <c r="L17" s="50"/>
      <c r="M17" s="38"/>
      <c r="N17" s="38"/>
      <c r="O17" s="38"/>
      <c r="P17" s="38" t="s">
        <v>46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4" x14ac:dyDescent="0.3">
      <c r="A18" s="28"/>
      <c r="B18" s="38" t="s">
        <v>47</v>
      </c>
      <c r="C18" s="38"/>
      <c r="D18" s="38"/>
      <c r="E18" s="41"/>
      <c r="F18" s="41"/>
      <c r="G18" s="41"/>
      <c r="H18" s="41"/>
      <c r="I18" s="42"/>
      <c r="J18" s="41"/>
      <c r="K18" s="41"/>
      <c r="L18" s="41"/>
      <c r="M18" s="38"/>
      <c r="N18" s="38"/>
      <c r="O18" s="38"/>
      <c r="P18" s="38"/>
      <c r="Q18" s="38" t="s">
        <v>46</v>
      </c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4" x14ac:dyDescent="0.3">
      <c r="A19" s="28"/>
      <c r="B19" s="38" t="s">
        <v>50</v>
      </c>
      <c r="C19" s="38"/>
      <c r="D19" s="38"/>
      <c r="E19" s="41"/>
      <c r="F19" s="41"/>
      <c r="G19" s="41"/>
      <c r="H19" s="41"/>
      <c r="I19" s="42"/>
      <c r="J19" s="41"/>
      <c r="K19" s="41"/>
      <c r="L19" s="41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4" x14ac:dyDescent="0.3">
      <c r="A20" s="28"/>
      <c r="B20" s="38" t="s">
        <v>53</v>
      </c>
      <c r="C20" s="38"/>
      <c r="D20" s="38"/>
      <c r="E20" s="41"/>
      <c r="F20" s="41"/>
      <c r="G20" s="41"/>
      <c r="H20" s="41"/>
      <c r="I20" s="42"/>
      <c r="J20" s="41"/>
      <c r="K20" s="41"/>
      <c r="L20" s="4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 x14ac:dyDescent="0.3">
      <c r="A21" s="28"/>
      <c r="B21" s="38" t="s">
        <v>55</v>
      </c>
      <c r="C21" s="38"/>
      <c r="D21" s="38"/>
      <c r="E21" s="41"/>
      <c r="F21" s="41"/>
      <c r="G21" s="41"/>
      <c r="H21" s="41"/>
      <c r="I21" s="42"/>
      <c r="J21" s="41"/>
      <c r="K21" s="41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 x14ac:dyDescent="0.35">
      <c r="A22" s="28"/>
      <c r="B22" s="10"/>
      <c r="C22" s="10"/>
      <c r="D22" s="10"/>
      <c r="E22" s="44" t="str">
        <f t="shared" ref="E22:L22" si="2">REPT("-",15)</f>
        <v>---------------</v>
      </c>
      <c r="F22" s="44" t="str">
        <f t="shared" si="2"/>
        <v>---------------</v>
      </c>
      <c r="G22" s="44" t="str">
        <f t="shared" si="2"/>
        <v>---------------</v>
      </c>
      <c r="H22" s="44" t="str">
        <f t="shared" si="2"/>
        <v>---------------</v>
      </c>
      <c r="I22" s="45" t="str">
        <f t="shared" si="2"/>
        <v>---------------</v>
      </c>
      <c r="J22" s="44" t="str">
        <f t="shared" si="2"/>
        <v>---------------</v>
      </c>
      <c r="K22" s="44" t="str">
        <f t="shared" si="2"/>
        <v>---------------</v>
      </c>
      <c r="L22" s="52" t="str">
        <f t="shared" si="2"/>
        <v>---------------</v>
      </c>
      <c r="M22" s="2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5">
      <c r="A23" s="28"/>
      <c r="B23" s="10"/>
      <c r="C23" s="10" t="s">
        <v>57</v>
      </c>
      <c r="D23" s="10"/>
      <c r="E23" s="38">
        <f t="shared" ref="E23:H23" si="3">SUM(E18)</f>
        <v>0</v>
      </c>
      <c r="F23" s="38">
        <f t="shared" si="3"/>
        <v>0</v>
      </c>
      <c r="G23" s="38">
        <f t="shared" si="3"/>
        <v>0</v>
      </c>
      <c r="H23" s="38">
        <f t="shared" si="3"/>
        <v>0</v>
      </c>
      <c r="I23" s="39">
        <f t="shared" ref="I23:L23" si="4">SUM(I18:I21)</f>
        <v>0</v>
      </c>
      <c r="J23" s="50">
        <f t="shared" si="4"/>
        <v>0</v>
      </c>
      <c r="K23" s="50">
        <f t="shared" si="4"/>
        <v>0</v>
      </c>
      <c r="L23" s="50">
        <f t="shared" si="4"/>
        <v>0</v>
      </c>
      <c r="M23" s="26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5">
      <c r="A24" s="28"/>
      <c r="B24" s="10"/>
      <c r="C24" s="10"/>
      <c r="D24" s="10"/>
      <c r="E24" s="44" t="str">
        <f t="shared" ref="E24:L24" si="5">REPT("-",15)</f>
        <v>---------------</v>
      </c>
      <c r="F24" s="44" t="str">
        <f t="shared" si="5"/>
        <v>---------------</v>
      </c>
      <c r="G24" s="44" t="str">
        <f t="shared" si="5"/>
        <v>---------------</v>
      </c>
      <c r="H24" s="44" t="str">
        <f t="shared" si="5"/>
        <v>---------------</v>
      </c>
      <c r="I24" s="45" t="str">
        <f t="shared" si="5"/>
        <v>---------------</v>
      </c>
      <c r="J24" s="44" t="str">
        <f t="shared" si="5"/>
        <v>---------------</v>
      </c>
      <c r="K24" s="44" t="str">
        <f t="shared" si="5"/>
        <v>---------------</v>
      </c>
      <c r="L24" s="52" t="str">
        <f t="shared" si="5"/>
        <v>---------------</v>
      </c>
      <c r="M24" s="26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5">
      <c r="A25" s="28"/>
      <c r="B25" s="10" t="s">
        <v>59</v>
      </c>
      <c r="C25" s="10"/>
      <c r="D25" s="10"/>
      <c r="E25" s="41"/>
      <c r="F25" s="41"/>
      <c r="G25" s="41"/>
      <c r="H25" s="41"/>
      <c r="I25" s="41">
        <v>0</v>
      </c>
      <c r="J25" s="41">
        <v>0</v>
      </c>
      <c r="K25" s="41">
        <v>0</v>
      </c>
      <c r="L25" s="41">
        <v>0</v>
      </c>
      <c r="M25" s="26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5">
      <c r="A26" s="28"/>
      <c r="B26" s="10"/>
      <c r="C26" s="10"/>
      <c r="D26" s="10"/>
      <c r="E26" s="44"/>
      <c r="F26" s="44"/>
      <c r="G26" s="44"/>
      <c r="H26" s="10"/>
      <c r="I26" s="39"/>
      <c r="J26" s="10"/>
      <c r="K26" s="10"/>
      <c r="L26" s="10"/>
      <c r="M26" s="2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32"/>
      <c r="B27" s="54"/>
      <c r="C27" s="54" t="s">
        <v>63</v>
      </c>
      <c r="D27" s="54"/>
      <c r="E27" s="47">
        <f t="shared" ref="E27:L27" si="6">E23+E25</f>
        <v>0</v>
      </c>
      <c r="F27" s="47">
        <f t="shared" si="6"/>
        <v>0</v>
      </c>
      <c r="G27" s="47">
        <f t="shared" si="6"/>
        <v>0</v>
      </c>
      <c r="H27" s="47">
        <f t="shared" si="6"/>
        <v>0</v>
      </c>
      <c r="I27" s="49">
        <f t="shared" si="6"/>
        <v>0</v>
      </c>
      <c r="J27" s="47">
        <f t="shared" si="6"/>
        <v>0</v>
      </c>
      <c r="K27" s="47">
        <f t="shared" si="6"/>
        <v>0</v>
      </c>
      <c r="L27" s="47">
        <f t="shared" si="6"/>
        <v>0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.75" customHeight="1" x14ac:dyDescent="0.35">
      <c r="A28" s="28"/>
      <c r="B28" s="10"/>
      <c r="C28" s="10"/>
      <c r="D28" s="10"/>
      <c r="E28" s="47"/>
      <c r="F28" s="47"/>
      <c r="G28" s="47"/>
      <c r="H28" s="47"/>
      <c r="I28" s="47"/>
      <c r="J28" s="47"/>
      <c r="K28" s="47"/>
      <c r="L28" s="47"/>
      <c r="M28" s="2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35">
      <c r="A29" s="28"/>
      <c r="B29" s="10"/>
      <c r="C29" s="10"/>
      <c r="D29" s="10"/>
      <c r="E29" s="44" t="str">
        <f t="shared" ref="E29:L29" si="7">REPT("-",15)</f>
        <v>---------------</v>
      </c>
      <c r="F29" s="44" t="str">
        <f t="shared" si="7"/>
        <v>---------------</v>
      </c>
      <c r="G29" s="44" t="str">
        <f t="shared" si="7"/>
        <v>---------------</v>
      </c>
      <c r="H29" s="44" t="str">
        <f t="shared" si="7"/>
        <v>---------------</v>
      </c>
      <c r="I29" s="44" t="str">
        <f t="shared" si="7"/>
        <v>---------------</v>
      </c>
      <c r="J29" s="44" t="str">
        <f t="shared" si="7"/>
        <v>---------------</v>
      </c>
      <c r="K29" s="44" t="str">
        <f t="shared" si="7"/>
        <v>---------------</v>
      </c>
      <c r="L29" s="44" t="str">
        <f t="shared" si="7"/>
        <v>---------------</v>
      </c>
      <c r="M29" s="26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35">
      <c r="A30" s="28" t="s">
        <v>70</v>
      </c>
      <c r="B30" s="10"/>
      <c r="C30" s="10"/>
      <c r="D30" s="10"/>
      <c r="E30" s="44"/>
      <c r="F30" s="44"/>
      <c r="G30" s="44"/>
      <c r="H30" s="44"/>
      <c r="I30" s="44"/>
      <c r="J30" s="44"/>
      <c r="K30" s="44"/>
      <c r="L30" s="44"/>
      <c r="M30" s="26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35">
      <c r="A31" s="28"/>
      <c r="B31" s="10" t="s">
        <v>73</v>
      </c>
      <c r="C31" s="10"/>
      <c r="D31" s="10"/>
      <c r="E31" s="44"/>
      <c r="F31" s="44"/>
      <c r="G31" s="44"/>
      <c r="H31" s="44"/>
      <c r="I31" s="45"/>
      <c r="J31" s="44"/>
      <c r="K31" s="44"/>
      <c r="L31" s="44"/>
      <c r="M31" s="26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35">
      <c r="A32" s="28"/>
      <c r="B32" s="39"/>
      <c r="C32" s="10"/>
      <c r="D32" s="10"/>
      <c r="E32" s="44" t="s">
        <v>75</v>
      </c>
      <c r="F32" s="44" t="s">
        <v>75</v>
      </c>
      <c r="G32" s="44" t="s">
        <v>75</v>
      </c>
      <c r="H32" s="55" t="s">
        <v>75</v>
      </c>
      <c r="I32" s="45" t="s">
        <v>75</v>
      </c>
      <c r="J32" s="55" t="s">
        <v>75</v>
      </c>
      <c r="K32" s="55" t="s">
        <v>75</v>
      </c>
      <c r="L32" s="10" t="s">
        <v>75</v>
      </c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3">
      <c r="A33" s="28"/>
      <c r="B33" s="47" t="s">
        <v>78</v>
      </c>
      <c r="C33" s="38"/>
      <c r="D33" s="38"/>
      <c r="E33" s="47" t="e">
        <f t="shared" ref="E33:H33" si="8">E15+E27+#REF!</f>
        <v>#REF!</v>
      </c>
      <c r="F33" s="47" t="e">
        <f t="shared" si="8"/>
        <v>#REF!</v>
      </c>
      <c r="G33" s="47" t="e">
        <f t="shared" si="8"/>
        <v>#REF!</v>
      </c>
      <c r="H33" s="47" t="e">
        <f t="shared" si="8"/>
        <v>#REF!</v>
      </c>
      <c r="I33" s="49">
        <f t="shared" ref="I33:L33" si="9">SUM(I27:I32)+I15</f>
        <v>0</v>
      </c>
      <c r="J33" s="47">
        <f t="shared" si="9"/>
        <v>0</v>
      </c>
      <c r="K33" s="47">
        <f t="shared" si="9"/>
        <v>0</v>
      </c>
      <c r="L33" s="47">
        <f t="shared" si="9"/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3">
      <c r="A34" s="28"/>
      <c r="B34" s="47"/>
      <c r="C34" s="38"/>
      <c r="D34" s="38"/>
      <c r="E34" s="47"/>
      <c r="F34" s="47"/>
      <c r="G34" s="47"/>
      <c r="H34" s="47"/>
      <c r="I34" s="49"/>
      <c r="J34" s="47"/>
      <c r="K34" s="47"/>
      <c r="L34" s="4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 x14ac:dyDescent="0.35">
      <c r="A35" s="32" t="s">
        <v>80</v>
      </c>
      <c r="B35" s="10"/>
      <c r="C35" s="10"/>
      <c r="D35" s="10"/>
      <c r="E35" s="10"/>
      <c r="F35" s="10"/>
      <c r="G35" s="10"/>
      <c r="H35" s="10"/>
      <c r="I35" s="39"/>
      <c r="J35" s="10"/>
      <c r="K35" s="10"/>
      <c r="L35" s="10"/>
      <c r="M35" s="26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35">
      <c r="A36" s="36" t="s">
        <v>81</v>
      </c>
      <c r="B36" s="10"/>
      <c r="C36" s="10"/>
      <c r="D36" s="10"/>
      <c r="E36" s="10"/>
      <c r="F36" s="10"/>
      <c r="G36" s="10"/>
      <c r="H36" s="58"/>
      <c r="I36" s="39"/>
      <c r="J36" s="58"/>
      <c r="K36" s="10"/>
      <c r="L36" s="10"/>
      <c r="M36" s="26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3">
      <c r="A37" s="28"/>
      <c r="B37" s="10" t="s">
        <v>83</v>
      </c>
      <c r="C37" s="10"/>
      <c r="D37" s="10"/>
      <c r="E37" s="38"/>
      <c r="F37" s="38"/>
      <c r="G37" s="38"/>
      <c r="H37" s="38"/>
      <c r="I37" s="39"/>
      <c r="J37" s="38"/>
      <c r="K37" s="38"/>
      <c r="L37" s="38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3">
      <c r="A38" s="28"/>
      <c r="B38" s="10" t="s">
        <v>85</v>
      </c>
      <c r="C38" s="10"/>
      <c r="D38" s="10"/>
      <c r="E38" s="38"/>
      <c r="F38" s="38"/>
      <c r="G38" s="38"/>
      <c r="H38" s="38"/>
      <c r="I38" s="39"/>
      <c r="J38" s="38"/>
      <c r="K38" s="38"/>
      <c r="L38" s="38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35">
      <c r="A39" s="28"/>
      <c r="B39" s="38" t="s">
        <v>86</v>
      </c>
      <c r="C39" s="38"/>
      <c r="D39" s="38"/>
      <c r="E39" s="41"/>
      <c r="F39" s="41"/>
      <c r="G39" s="41"/>
      <c r="H39" s="41"/>
      <c r="I39" s="42"/>
      <c r="J39" s="41"/>
      <c r="K39" s="41"/>
      <c r="L39" s="41"/>
      <c r="M39" s="26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35">
      <c r="A40" s="28"/>
      <c r="B40" s="38" t="s">
        <v>88</v>
      </c>
      <c r="C40" s="38"/>
      <c r="D40" s="38"/>
      <c r="E40" s="41"/>
      <c r="F40" s="41"/>
      <c r="G40" s="41"/>
      <c r="H40" s="41"/>
      <c r="I40" s="42"/>
      <c r="J40" s="41"/>
      <c r="K40" s="41"/>
      <c r="L40" s="41"/>
      <c r="M40" s="26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35">
      <c r="A41" s="28"/>
      <c r="B41" s="43"/>
      <c r="C41" s="43"/>
      <c r="D41" s="43"/>
      <c r="E41" s="44" t="str">
        <f t="shared" ref="E41:L41" si="10">REPT("-",15)</f>
        <v>---------------</v>
      </c>
      <c r="F41" s="44" t="str">
        <f t="shared" si="10"/>
        <v>---------------</v>
      </c>
      <c r="G41" s="44" t="str">
        <f t="shared" si="10"/>
        <v>---------------</v>
      </c>
      <c r="H41" s="44" t="str">
        <f t="shared" si="10"/>
        <v>---------------</v>
      </c>
      <c r="I41" s="45" t="str">
        <f t="shared" si="10"/>
        <v>---------------</v>
      </c>
      <c r="J41" s="44" t="str">
        <f t="shared" si="10"/>
        <v>---------------</v>
      </c>
      <c r="K41" s="44" t="str">
        <f t="shared" si="10"/>
        <v>---------------</v>
      </c>
      <c r="L41" s="44" t="str">
        <f t="shared" si="10"/>
        <v>---------------</v>
      </c>
      <c r="M41" s="26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3">
      <c r="A42" s="32"/>
      <c r="B42" s="47"/>
      <c r="C42" s="47" t="s">
        <v>90</v>
      </c>
      <c r="D42" s="47"/>
      <c r="E42" s="47">
        <f t="shared" ref="E42:F42" si="11">SUM(E36:E41)</f>
        <v>0</v>
      </c>
      <c r="F42" s="47">
        <f t="shared" si="11"/>
        <v>0</v>
      </c>
      <c r="G42" s="47">
        <f t="shared" ref="G42:L42" si="12">SUM(G37:G40)</f>
        <v>0</v>
      </c>
      <c r="H42" s="47">
        <f t="shared" si="12"/>
        <v>0</v>
      </c>
      <c r="I42" s="49">
        <f t="shared" si="12"/>
        <v>0</v>
      </c>
      <c r="J42" s="47">
        <f t="shared" si="12"/>
        <v>0</v>
      </c>
      <c r="K42" s="47">
        <f t="shared" si="12"/>
        <v>0</v>
      </c>
      <c r="L42" s="47">
        <f t="shared" si="12"/>
        <v>0</v>
      </c>
      <c r="M42" s="54"/>
      <c r="N42" s="54" t="s">
        <v>46</v>
      </c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5.75" customHeight="1" x14ac:dyDescent="0.3">
      <c r="A43" s="28" t="s">
        <v>91</v>
      </c>
      <c r="B43" s="47"/>
      <c r="C43" s="47"/>
      <c r="D43" s="47"/>
      <c r="E43" s="47"/>
      <c r="F43" s="47"/>
      <c r="G43" s="47"/>
      <c r="H43" s="47"/>
      <c r="I43" s="39"/>
      <c r="J43" s="38"/>
      <c r="K43" s="47"/>
      <c r="L43" s="47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15.75" customHeight="1" x14ac:dyDescent="0.35">
      <c r="A44" s="28"/>
      <c r="B44" s="38"/>
      <c r="C44" s="38"/>
      <c r="D44" s="38"/>
      <c r="E44" s="38"/>
      <c r="F44" s="38"/>
      <c r="G44" s="38"/>
      <c r="H44" s="60"/>
      <c r="I44" s="39"/>
      <c r="J44" s="60"/>
      <c r="K44" s="10"/>
      <c r="L44" s="10"/>
      <c r="M44" s="26"/>
      <c r="N44" s="10" t="s">
        <v>46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35">
      <c r="A45" s="28"/>
      <c r="B45" s="10"/>
      <c r="C45" s="10"/>
      <c r="D45" s="10"/>
      <c r="E45" s="10"/>
      <c r="F45" s="10"/>
      <c r="G45" s="10"/>
      <c r="H45" s="60"/>
      <c r="I45" s="39"/>
      <c r="J45" s="60"/>
      <c r="K45" s="10"/>
      <c r="L45" s="10"/>
      <c r="M45" s="26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35">
      <c r="A46" s="28"/>
      <c r="B46" s="47" t="s">
        <v>92</v>
      </c>
      <c r="C46" s="38"/>
      <c r="D46" s="38"/>
      <c r="E46" s="47" t="e">
        <f t="shared" ref="E46:H46" si="13">E42+#REF!</f>
        <v>#REF!</v>
      </c>
      <c r="F46" s="47" t="e">
        <f t="shared" si="13"/>
        <v>#REF!</v>
      </c>
      <c r="G46" s="47" t="e">
        <f t="shared" si="13"/>
        <v>#REF!</v>
      </c>
      <c r="H46" s="47" t="e">
        <f t="shared" si="13"/>
        <v>#REF!</v>
      </c>
      <c r="I46" s="49">
        <f t="shared" ref="I46:L46" si="14">SUM(I42:I43)</f>
        <v>0</v>
      </c>
      <c r="J46" s="49">
        <f t="shared" si="14"/>
        <v>0</v>
      </c>
      <c r="K46" s="49">
        <f t="shared" si="14"/>
        <v>0</v>
      </c>
      <c r="L46" s="49">
        <f t="shared" si="14"/>
        <v>0</v>
      </c>
      <c r="M46" s="2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35">
      <c r="A47" s="28"/>
      <c r="B47" s="38"/>
      <c r="C47" s="38"/>
      <c r="D47" s="38"/>
      <c r="E47" s="38"/>
      <c r="F47" s="38"/>
      <c r="G47" s="38"/>
      <c r="H47" s="10"/>
      <c r="I47" s="39"/>
      <c r="J47" s="10"/>
      <c r="K47" s="10"/>
      <c r="L47" s="10"/>
      <c r="M47" s="26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35">
      <c r="A48" s="61" t="s">
        <v>93</v>
      </c>
      <c r="B48" s="47"/>
      <c r="C48" s="38"/>
      <c r="D48" s="38"/>
      <c r="E48" s="38"/>
      <c r="F48" s="38"/>
      <c r="G48" s="38"/>
      <c r="H48" s="10"/>
      <c r="I48" s="39"/>
      <c r="J48" s="10"/>
      <c r="K48" s="10"/>
      <c r="L48" s="10"/>
      <c r="M48" s="26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35">
      <c r="A49" s="32"/>
      <c r="B49" s="38" t="s">
        <v>94</v>
      </c>
      <c r="C49" s="38"/>
      <c r="D49" s="38"/>
      <c r="E49" s="38"/>
      <c r="F49" s="38"/>
      <c r="G49" s="38"/>
      <c r="H49" s="38"/>
      <c r="I49" s="39"/>
      <c r="J49" s="38"/>
      <c r="K49" s="38"/>
      <c r="L49" s="38"/>
      <c r="M49" s="26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3">
      <c r="A50" s="28"/>
      <c r="B50" s="38"/>
      <c r="C50" s="38"/>
      <c r="D50" s="38"/>
      <c r="E50" s="44" t="str">
        <f t="shared" ref="E50:L50" si="15">REPT("-",15)</f>
        <v>---------------</v>
      </c>
      <c r="F50" s="44" t="str">
        <f t="shared" si="15"/>
        <v>---------------</v>
      </c>
      <c r="G50" s="44" t="str">
        <f t="shared" si="15"/>
        <v>---------------</v>
      </c>
      <c r="H50" s="44" t="str">
        <f t="shared" si="15"/>
        <v>---------------</v>
      </c>
      <c r="I50" s="45" t="str">
        <f t="shared" si="15"/>
        <v>---------------</v>
      </c>
      <c r="J50" s="44" t="str">
        <f t="shared" si="15"/>
        <v>---------------</v>
      </c>
      <c r="K50" s="44" t="str">
        <f t="shared" si="15"/>
        <v>---------------</v>
      </c>
      <c r="L50" s="44" t="str">
        <f t="shared" si="15"/>
        <v>---------------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 x14ac:dyDescent="0.3">
      <c r="A51" s="28"/>
      <c r="B51" s="47" t="s">
        <v>95</v>
      </c>
      <c r="C51" s="38"/>
      <c r="D51" s="38"/>
      <c r="E51" s="47">
        <f t="shared" ref="E51:H51" si="16">SUM(E49)</f>
        <v>0</v>
      </c>
      <c r="F51" s="47">
        <f t="shared" si="16"/>
        <v>0</v>
      </c>
      <c r="G51" s="47">
        <f t="shared" si="16"/>
        <v>0</v>
      </c>
      <c r="H51" s="47">
        <f t="shared" si="16"/>
        <v>0</v>
      </c>
      <c r="I51" s="49">
        <f t="shared" ref="I51:K51" si="17">I49</f>
        <v>0</v>
      </c>
      <c r="J51" s="47">
        <f t="shared" si="17"/>
        <v>0</v>
      </c>
      <c r="K51" s="47">
        <f t="shared" si="17"/>
        <v>0</v>
      </c>
      <c r="L51" s="47">
        <f>SUM(L49)</f>
        <v>0</v>
      </c>
      <c r="M51" s="38"/>
      <c r="N51" s="38"/>
      <c r="O51" s="38" t="s">
        <v>46</v>
      </c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 x14ac:dyDescent="0.3">
      <c r="A52" s="28"/>
      <c r="B52" s="47"/>
      <c r="C52" s="38"/>
      <c r="D52" s="38"/>
      <c r="E52" s="47"/>
      <c r="F52" s="47"/>
      <c r="G52" s="47"/>
      <c r="H52" s="47"/>
      <c r="I52" s="49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 x14ac:dyDescent="0.3">
      <c r="A53" s="28"/>
      <c r="B53" s="47" t="s">
        <v>96</v>
      </c>
      <c r="C53" s="38"/>
      <c r="D53" s="38"/>
      <c r="E53" s="47" t="e">
        <f t="shared" ref="E53:L53" si="18">E46+E51</f>
        <v>#REF!</v>
      </c>
      <c r="F53" s="47" t="e">
        <f t="shared" si="18"/>
        <v>#REF!</v>
      </c>
      <c r="G53" s="47" t="e">
        <f t="shared" si="18"/>
        <v>#REF!</v>
      </c>
      <c r="H53" s="47" t="e">
        <f t="shared" si="18"/>
        <v>#REF!</v>
      </c>
      <c r="I53" s="49">
        <f t="shared" si="18"/>
        <v>0</v>
      </c>
      <c r="J53" s="47">
        <f t="shared" si="18"/>
        <v>0</v>
      </c>
      <c r="K53" s="47">
        <f t="shared" si="18"/>
        <v>0</v>
      </c>
      <c r="L53" s="47">
        <f t="shared" si="18"/>
        <v>0</v>
      </c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 x14ac:dyDescent="0.35">
      <c r="A54" s="32" t="s">
        <v>97</v>
      </c>
      <c r="B54" s="10"/>
      <c r="C54" s="10"/>
      <c r="D54" s="10"/>
      <c r="E54" s="62">
        <f t="shared" ref="E54:H54" si="19">E2</f>
        <v>33602</v>
      </c>
      <c r="F54" s="62">
        <f t="shared" si="19"/>
        <v>33968</v>
      </c>
      <c r="G54" s="62">
        <f t="shared" si="19"/>
        <v>34333</v>
      </c>
      <c r="H54" s="62">
        <f t="shared" si="19"/>
        <v>34698</v>
      </c>
      <c r="I54" s="63"/>
      <c r="J54" s="63"/>
      <c r="K54" s="63"/>
      <c r="L54" s="63"/>
      <c r="M54" s="26"/>
      <c r="N54" s="10"/>
      <c r="O54" s="10"/>
      <c r="P54" s="10" t="s">
        <v>46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35">
      <c r="A55" s="32" t="s">
        <v>23</v>
      </c>
      <c r="B55" s="10"/>
      <c r="C55" s="10"/>
      <c r="D55" s="10"/>
      <c r="E55" s="10"/>
      <c r="F55" s="10"/>
      <c r="G55" s="10"/>
      <c r="H55" s="10"/>
      <c r="I55" s="10"/>
      <c r="J55" s="10"/>
      <c r="K55" s="29"/>
      <c r="L55" s="29"/>
      <c r="M55" s="26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35">
      <c r="A56" s="64" t="s">
        <v>98</v>
      </c>
      <c r="B56" s="64"/>
      <c r="C56" s="64"/>
      <c r="D56" s="64"/>
      <c r="E56" s="65" t="s">
        <v>99</v>
      </c>
      <c r="F56" s="64" t="e">
        <f t="shared" ref="F56:H56" si="20">(F15-E15)/E15</f>
        <v>#DIV/0!</v>
      </c>
      <c r="G56" s="64" t="e">
        <f t="shared" si="20"/>
        <v>#DIV/0!</v>
      </c>
      <c r="H56" s="64" t="e">
        <f t="shared" si="20"/>
        <v>#DIV/0!</v>
      </c>
      <c r="I56" s="64" t="s">
        <v>100</v>
      </c>
      <c r="J56" s="65" t="s">
        <v>100</v>
      </c>
      <c r="K56" s="64" t="e">
        <f t="shared" ref="K56:L56" si="21">(K15-J15)/J15</f>
        <v>#DIV/0!</v>
      </c>
      <c r="L56" s="64" t="e">
        <f t="shared" si="21"/>
        <v>#DIV/0!</v>
      </c>
      <c r="M56" s="2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35">
      <c r="A57" s="64" t="s">
        <v>101</v>
      </c>
      <c r="B57" s="64"/>
      <c r="C57" s="64"/>
      <c r="D57" s="64"/>
      <c r="E57" s="65" t="s">
        <v>99</v>
      </c>
      <c r="F57" s="64" t="e">
        <f t="shared" ref="F57:H57" si="22">(F33-E33)/E33</f>
        <v>#REF!</v>
      </c>
      <c r="G57" s="64" t="e">
        <f t="shared" si="22"/>
        <v>#REF!</v>
      </c>
      <c r="H57" s="64" t="e">
        <f t="shared" si="22"/>
        <v>#REF!</v>
      </c>
      <c r="I57" s="64" t="s">
        <v>100</v>
      </c>
      <c r="J57" s="65" t="s">
        <v>100</v>
      </c>
      <c r="K57" s="64" t="e">
        <f t="shared" ref="K57:L57" si="23">(K33-J33)/J33</f>
        <v>#DIV/0!</v>
      </c>
      <c r="L57" s="64" t="e">
        <f t="shared" si="23"/>
        <v>#DIV/0!</v>
      </c>
      <c r="M57" s="26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35">
      <c r="A58" s="64" t="s">
        <v>102</v>
      </c>
      <c r="B58" s="10"/>
      <c r="C58" s="10"/>
      <c r="D58" s="10"/>
      <c r="E58" s="65" t="s">
        <v>99</v>
      </c>
      <c r="F58" s="64" t="e">
        <f t="shared" ref="F58:H58" si="24">(F51-E51)/E51</f>
        <v>#DIV/0!</v>
      </c>
      <c r="G58" s="64" t="e">
        <f t="shared" si="24"/>
        <v>#DIV/0!</v>
      </c>
      <c r="H58" s="64" t="e">
        <f t="shared" si="24"/>
        <v>#DIV/0!</v>
      </c>
      <c r="I58" s="64" t="s">
        <v>100</v>
      </c>
      <c r="J58" s="65" t="s">
        <v>100</v>
      </c>
      <c r="K58" s="64" t="e">
        <f t="shared" ref="K58:L58" si="25">(K51-J51)/J51</f>
        <v>#DIV/0!</v>
      </c>
      <c r="L58" s="64" t="e">
        <f t="shared" si="25"/>
        <v>#DIV/0!</v>
      </c>
      <c r="M58" s="26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35">
      <c r="A59" s="66" t="s">
        <v>103</v>
      </c>
      <c r="B59" s="10"/>
      <c r="C59" s="10"/>
      <c r="D59" s="10"/>
      <c r="E59" s="65" t="s">
        <v>99</v>
      </c>
      <c r="F59" s="64" t="e">
        <f t="shared" ref="F59:H59" si="26">(F46-E46)/E46</f>
        <v>#REF!</v>
      </c>
      <c r="G59" s="64" t="e">
        <f t="shared" si="26"/>
        <v>#REF!</v>
      </c>
      <c r="H59" s="64" t="e">
        <f t="shared" si="26"/>
        <v>#REF!</v>
      </c>
      <c r="I59" s="64" t="s">
        <v>100</v>
      </c>
      <c r="J59" s="65" t="s">
        <v>100</v>
      </c>
      <c r="K59" s="64" t="e">
        <f t="shared" ref="K59:L59" si="27">(K46-J46)/J46</f>
        <v>#DIV/0!</v>
      </c>
      <c r="L59" s="64" t="e">
        <f t="shared" si="27"/>
        <v>#DIV/0!</v>
      </c>
      <c r="M59" s="26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35">
      <c r="A60" s="64" t="s">
        <v>104</v>
      </c>
      <c r="B60" s="10"/>
      <c r="C60" s="10"/>
      <c r="D60" s="10"/>
      <c r="E60" s="65" t="e">
        <f t="shared" ref="E60:L60" si="28">E51/E33</f>
        <v>#REF!</v>
      </c>
      <c r="F60" s="65" t="e">
        <f t="shared" si="28"/>
        <v>#REF!</v>
      </c>
      <c r="G60" s="65" t="e">
        <f t="shared" si="28"/>
        <v>#REF!</v>
      </c>
      <c r="H60" s="65" t="e">
        <f t="shared" si="28"/>
        <v>#REF!</v>
      </c>
      <c r="I60" s="65" t="e">
        <f t="shared" si="28"/>
        <v>#DIV/0!</v>
      </c>
      <c r="J60" s="65" t="e">
        <f t="shared" si="28"/>
        <v>#DIV/0!</v>
      </c>
      <c r="K60" s="65" t="e">
        <f t="shared" si="28"/>
        <v>#DIV/0!</v>
      </c>
      <c r="L60" s="65" t="e">
        <f t="shared" si="28"/>
        <v>#DIV/0!</v>
      </c>
      <c r="M60" s="26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35">
      <c r="A61" s="28" t="s">
        <v>105</v>
      </c>
      <c r="B61" s="10"/>
      <c r="C61" s="10"/>
      <c r="D61" s="10"/>
      <c r="E61" s="67" t="e">
        <f t="shared" ref="E61:H61" si="29">(E8+#REF!)/E42</f>
        <v>#REF!</v>
      </c>
      <c r="F61" s="67" t="e">
        <f t="shared" si="29"/>
        <v>#REF!</v>
      </c>
      <c r="G61" s="67" t="e">
        <f t="shared" si="29"/>
        <v>#REF!</v>
      </c>
      <c r="H61" s="67" t="e">
        <f t="shared" si="29"/>
        <v>#REF!</v>
      </c>
      <c r="I61" s="67" t="s">
        <v>100</v>
      </c>
      <c r="J61" s="67" t="s">
        <v>100</v>
      </c>
      <c r="K61" s="67" t="e">
        <f t="shared" ref="K61:L61" si="30">(K8+#REF!)/K42</f>
        <v>#REF!</v>
      </c>
      <c r="L61" s="67" t="e">
        <f t="shared" si="30"/>
        <v>#REF!</v>
      </c>
      <c r="M61" s="26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35">
      <c r="A62" s="68" t="s">
        <v>106</v>
      </c>
      <c r="B62" s="10"/>
      <c r="C62" s="10"/>
      <c r="D62" s="10"/>
      <c r="E62" s="67" t="e">
        <f t="shared" ref="E62:L62" si="31">(E8+#REF!)/E42</f>
        <v>#REF!</v>
      </c>
      <c r="F62" s="67" t="e">
        <f t="shared" si="31"/>
        <v>#REF!</v>
      </c>
      <c r="G62" s="67" t="e">
        <f t="shared" si="31"/>
        <v>#REF!</v>
      </c>
      <c r="H62" s="67" t="e">
        <f t="shared" si="31"/>
        <v>#REF!</v>
      </c>
      <c r="I62" s="67" t="e">
        <f t="shared" si="31"/>
        <v>#REF!</v>
      </c>
      <c r="J62" s="67" t="e">
        <f t="shared" si="31"/>
        <v>#REF!</v>
      </c>
      <c r="K62" s="67" t="e">
        <f t="shared" si="31"/>
        <v>#REF!</v>
      </c>
      <c r="L62" s="67" t="e">
        <f t="shared" si="31"/>
        <v>#REF!</v>
      </c>
      <c r="M62" s="26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35">
      <c r="A63" s="28" t="s">
        <v>107</v>
      </c>
      <c r="B63" s="10"/>
      <c r="C63" s="10"/>
      <c r="D63" s="10"/>
      <c r="E63" s="67" t="e">
        <f t="shared" ref="E63:L63" si="32">E15/E42</f>
        <v>#DIV/0!</v>
      </c>
      <c r="F63" s="67" t="e">
        <f t="shared" si="32"/>
        <v>#DIV/0!</v>
      </c>
      <c r="G63" s="67" t="e">
        <f t="shared" si="32"/>
        <v>#DIV/0!</v>
      </c>
      <c r="H63" s="67" t="e">
        <f t="shared" si="32"/>
        <v>#DIV/0!</v>
      </c>
      <c r="I63" s="67" t="e">
        <f t="shared" si="32"/>
        <v>#DIV/0!</v>
      </c>
      <c r="J63" s="67" t="e">
        <f t="shared" si="32"/>
        <v>#DIV/0!</v>
      </c>
      <c r="K63" s="67" t="e">
        <f t="shared" si="32"/>
        <v>#DIV/0!</v>
      </c>
      <c r="L63" s="67" t="e">
        <f t="shared" si="32"/>
        <v>#DIV/0!</v>
      </c>
      <c r="M63" s="26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35">
      <c r="A64" s="69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26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35">
      <c r="A65" s="32" t="s">
        <v>108</v>
      </c>
      <c r="B65" s="10"/>
      <c r="C65" s="10"/>
      <c r="D65" s="10"/>
      <c r="E65" s="71">
        <f t="shared" ref="E65:H65" si="33">E2</f>
        <v>33602</v>
      </c>
      <c r="F65" s="71">
        <f t="shared" si="33"/>
        <v>33968</v>
      </c>
      <c r="G65" s="71">
        <f t="shared" si="33"/>
        <v>34333</v>
      </c>
      <c r="H65" s="71">
        <f t="shared" si="33"/>
        <v>34698</v>
      </c>
      <c r="I65" s="72"/>
      <c r="J65" s="72"/>
      <c r="K65" s="72"/>
      <c r="L65" s="72"/>
      <c r="M65" s="26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35">
      <c r="A66" s="10"/>
      <c r="B66" s="10"/>
      <c r="C66" s="10"/>
      <c r="D66" s="10"/>
      <c r="E66" s="29" t="str">
        <f t="shared" ref="E66:H66" si="34">E3</f>
        <v>Audited</v>
      </c>
      <c r="F66" s="29" t="str">
        <f t="shared" si="34"/>
        <v>Audited</v>
      </c>
      <c r="G66" s="29" t="str">
        <f t="shared" si="34"/>
        <v>Audited</v>
      </c>
      <c r="H66" s="29" t="str">
        <f t="shared" si="34"/>
        <v>Audited</v>
      </c>
      <c r="I66" s="29">
        <v>2010</v>
      </c>
      <c r="J66" s="73">
        <v>2011</v>
      </c>
      <c r="K66" s="73">
        <v>2012</v>
      </c>
      <c r="L66" s="73">
        <v>2013</v>
      </c>
      <c r="M66" s="26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35">
      <c r="A67" s="32" t="s">
        <v>109</v>
      </c>
      <c r="B67" s="10"/>
      <c r="C67" s="10"/>
      <c r="D67" s="10"/>
      <c r="E67" s="29"/>
      <c r="F67" s="29"/>
      <c r="G67" s="29"/>
      <c r="H67" s="29"/>
      <c r="I67" s="29"/>
      <c r="J67" s="29"/>
      <c r="K67" s="29"/>
      <c r="L67" s="10"/>
      <c r="M67" s="26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35">
      <c r="A68" s="28"/>
      <c r="B68" s="10" t="s">
        <v>110</v>
      </c>
      <c r="C68" s="10"/>
      <c r="D68" s="10"/>
      <c r="E68" s="29"/>
      <c r="F68" s="29"/>
      <c r="G68" s="29"/>
      <c r="H68" s="29"/>
      <c r="I68" s="45"/>
      <c r="J68" s="45"/>
      <c r="K68" s="45"/>
      <c r="L68" s="39"/>
      <c r="M68" s="26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35">
      <c r="A69" s="28"/>
      <c r="B69" s="10" t="s">
        <v>111</v>
      </c>
      <c r="C69" s="38"/>
      <c r="D69" s="38"/>
      <c r="E69" s="38"/>
      <c r="F69" s="38"/>
      <c r="G69" s="38"/>
      <c r="H69" s="38"/>
      <c r="I69" s="39"/>
      <c r="J69" s="38"/>
      <c r="K69" s="38"/>
      <c r="L69" s="38"/>
      <c r="M69" s="26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35">
      <c r="A70" s="28"/>
      <c r="B70" s="10" t="s">
        <v>112</v>
      </c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26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35">
      <c r="A71" s="28"/>
      <c r="B71" s="10" t="s">
        <v>113</v>
      </c>
      <c r="C71" s="38"/>
      <c r="D71" s="38"/>
      <c r="E71" s="38"/>
      <c r="F71" s="38"/>
      <c r="G71" s="38"/>
      <c r="H71" s="38"/>
      <c r="I71" s="39"/>
      <c r="J71" s="38"/>
      <c r="K71" s="38"/>
      <c r="L71" s="38"/>
      <c r="M71" s="26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35">
      <c r="A72" s="28"/>
      <c r="B72" s="10" t="s">
        <v>114</v>
      </c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26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35">
      <c r="A73" s="28"/>
      <c r="B73" s="10" t="s">
        <v>115</v>
      </c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26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35">
      <c r="A74" s="28"/>
      <c r="B74" s="10" t="s">
        <v>116</v>
      </c>
      <c r="C74" s="38"/>
      <c r="D74" s="38"/>
      <c r="E74" s="38"/>
      <c r="F74" s="38"/>
      <c r="G74" s="38"/>
      <c r="H74" s="38"/>
      <c r="I74" s="39"/>
      <c r="J74" s="38"/>
      <c r="K74" s="38"/>
      <c r="L74" s="38"/>
      <c r="M74" s="26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35">
      <c r="A75" s="28"/>
      <c r="B75" s="10"/>
      <c r="C75" s="38"/>
      <c r="D75" s="38"/>
      <c r="E75" s="44" t="str">
        <f t="shared" ref="E75:L75" si="35">REPT("-",15)</f>
        <v>---------------</v>
      </c>
      <c r="F75" s="44" t="str">
        <f t="shared" si="35"/>
        <v>---------------</v>
      </c>
      <c r="G75" s="44" t="str">
        <f t="shared" si="35"/>
        <v>---------------</v>
      </c>
      <c r="H75" s="44" t="str">
        <f t="shared" si="35"/>
        <v>---------------</v>
      </c>
      <c r="I75" s="44" t="str">
        <f t="shared" si="35"/>
        <v>---------------</v>
      </c>
      <c r="J75" s="44" t="str">
        <f t="shared" si="35"/>
        <v>---------------</v>
      </c>
      <c r="K75" s="44" t="str">
        <f t="shared" si="35"/>
        <v>---------------</v>
      </c>
      <c r="L75" s="44" t="str">
        <f t="shared" si="35"/>
        <v>---------------</v>
      </c>
      <c r="M75" s="26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35">
      <c r="A76" s="32" t="s">
        <v>117</v>
      </c>
      <c r="B76" s="38"/>
      <c r="C76" s="47"/>
      <c r="D76" s="38"/>
      <c r="E76" s="47">
        <f t="shared" ref="E76:H76" si="36">SUM(E69:E71)</f>
        <v>0</v>
      </c>
      <c r="F76" s="47">
        <f t="shared" si="36"/>
        <v>0</v>
      </c>
      <c r="G76" s="47">
        <f t="shared" si="36"/>
        <v>0</v>
      </c>
      <c r="H76" s="47">
        <f t="shared" si="36"/>
        <v>0</v>
      </c>
      <c r="I76" s="47">
        <f t="shared" ref="I76:L76" si="37">SUM(I68:I74)</f>
        <v>0</v>
      </c>
      <c r="J76" s="47">
        <f t="shared" si="37"/>
        <v>0</v>
      </c>
      <c r="K76" s="47">
        <f t="shared" si="37"/>
        <v>0</v>
      </c>
      <c r="L76" s="47">
        <f t="shared" si="37"/>
        <v>0</v>
      </c>
      <c r="M76" s="26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35">
      <c r="A77" s="32"/>
      <c r="B77" s="38"/>
      <c r="C77" s="47"/>
      <c r="D77" s="38"/>
      <c r="E77" s="47"/>
      <c r="F77" s="47"/>
      <c r="G77" s="47"/>
      <c r="H77" s="10"/>
      <c r="I77" s="10"/>
      <c r="J77" s="10"/>
      <c r="K77" s="10"/>
      <c r="L77" s="10"/>
      <c r="M77" s="26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35">
      <c r="A78" s="32" t="s">
        <v>118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26"/>
      <c r="N78" s="10" t="s">
        <v>46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35">
      <c r="A79" s="32" t="s">
        <v>119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6"/>
      <c r="N79" s="10" t="s">
        <v>46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35">
      <c r="A80" s="32"/>
      <c r="B80" s="10" t="s">
        <v>120</v>
      </c>
      <c r="C80" s="10"/>
      <c r="D80" s="10"/>
      <c r="E80" s="10"/>
      <c r="F80" s="10"/>
      <c r="G80" s="10"/>
      <c r="H80" s="10"/>
      <c r="I80" s="39"/>
      <c r="J80" s="39"/>
      <c r="K80" s="39"/>
      <c r="L80" s="39"/>
      <c r="M80" s="26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35">
      <c r="A81" s="32"/>
      <c r="B81" s="10" t="s">
        <v>121</v>
      </c>
      <c r="C81" s="10"/>
      <c r="D81" s="10"/>
      <c r="E81" s="10"/>
      <c r="F81" s="10"/>
      <c r="G81" s="10"/>
      <c r="H81" s="10"/>
      <c r="I81" s="39"/>
      <c r="J81" s="39"/>
      <c r="K81" s="39"/>
      <c r="L81" s="39"/>
      <c r="M81" s="26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35">
      <c r="A82" s="32"/>
      <c r="B82" s="10" t="s">
        <v>122</v>
      </c>
      <c r="C82" s="10"/>
      <c r="D82" s="10"/>
      <c r="E82" s="10"/>
      <c r="F82" s="10"/>
      <c r="G82" s="10"/>
      <c r="H82" s="10"/>
      <c r="I82" s="39"/>
      <c r="J82" s="39"/>
      <c r="K82" s="39"/>
      <c r="L82" s="39"/>
      <c r="M82" s="26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35">
      <c r="A83" s="32"/>
      <c r="B83" s="10" t="s">
        <v>123</v>
      </c>
      <c r="C83" s="10"/>
      <c r="D83" s="10"/>
      <c r="E83" s="10"/>
      <c r="F83" s="10"/>
      <c r="G83" s="10"/>
      <c r="H83" s="10"/>
      <c r="I83" s="39"/>
      <c r="J83" s="39"/>
      <c r="K83" s="39"/>
      <c r="L83" s="39"/>
      <c r="M83" s="26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35">
      <c r="A84" s="32"/>
      <c r="B84" s="10" t="s">
        <v>124</v>
      </c>
      <c r="C84" s="10"/>
      <c r="D84" s="10"/>
      <c r="E84" s="10"/>
      <c r="F84" s="10"/>
      <c r="G84" s="10"/>
      <c r="H84" s="10"/>
      <c r="I84" s="39"/>
      <c r="J84" s="39"/>
      <c r="K84" s="39"/>
      <c r="L84" s="39"/>
      <c r="M84" s="26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35">
      <c r="A85" s="32"/>
      <c r="B85" s="10" t="s">
        <v>125</v>
      </c>
      <c r="C85" s="10"/>
      <c r="D85" s="10"/>
      <c r="E85" s="10"/>
      <c r="F85" s="10"/>
      <c r="G85" s="10"/>
      <c r="H85" s="10"/>
      <c r="I85" s="39"/>
      <c r="J85" s="39"/>
      <c r="K85" s="39"/>
      <c r="L85" s="39"/>
      <c r="M85" s="26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35">
      <c r="A86" s="32"/>
      <c r="B86" s="10" t="s">
        <v>69</v>
      </c>
      <c r="C86" s="10"/>
      <c r="D86" s="10"/>
      <c r="E86" s="10"/>
      <c r="F86" s="10"/>
      <c r="G86" s="10"/>
      <c r="H86" s="10"/>
      <c r="I86" s="39"/>
      <c r="J86" s="39"/>
      <c r="K86" s="39"/>
      <c r="L86" s="39"/>
      <c r="M86" s="26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35">
      <c r="A87" s="32"/>
      <c r="B87" s="10" t="s">
        <v>126</v>
      </c>
      <c r="C87" s="10"/>
      <c r="D87" s="10"/>
      <c r="E87" s="10"/>
      <c r="F87" s="10"/>
      <c r="G87" s="10"/>
      <c r="H87" s="10"/>
      <c r="I87" s="39"/>
      <c r="J87" s="39"/>
      <c r="K87" s="39"/>
      <c r="L87" s="39"/>
      <c r="M87" s="26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35">
      <c r="A88" s="32"/>
      <c r="B88" s="10" t="s">
        <v>127</v>
      </c>
      <c r="C88" s="10"/>
      <c r="D88" s="10"/>
      <c r="E88" s="10"/>
      <c r="F88" s="10"/>
      <c r="G88" s="10"/>
      <c r="H88" s="10"/>
      <c r="I88" s="39"/>
      <c r="J88" s="39"/>
      <c r="K88" s="39"/>
      <c r="L88" s="39"/>
      <c r="M88" s="26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35">
      <c r="A89" s="32"/>
      <c r="B89" s="10" t="s">
        <v>128</v>
      </c>
      <c r="C89" s="10"/>
      <c r="D89" s="10"/>
      <c r="E89" s="10"/>
      <c r="F89" s="10"/>
      <c r="G89" s="10"/>
      <c r="H89" s="10"/>
      <c r="I89" s="39"/>
      <c r="J89" s="39"/>
      <c r="K89" s="39"/>
      <c r="L89" s="39"/>
      <c r="M89" s="26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35">
      <c r="A90" s="32"/>
      <c r="B90" s="10" t="s">
        <v>129</v>
      </c>
      <c r="C90" s="10"/>
      <c r="D90" s="10"/>
      <c r="E90" s="10"/>
      <c r="F90" s="10"/>
      <c r="G90" s="10"/>
      <c r="H90" s="10"/>
      <c r="I90" s="39"/>
      <c r="J90" s="39"/>
      <c r="K90" s="39"/>
      <c r="L90" s="39"/>
      <c r="M90" s="26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35">
      <c r="A91" s="32"/>
      <c r="B91" s="10" t="s">
        <v>64</v>
      </c>
      <c r="C91" s="10"/>
      <c r="D91" s="10"/>
      <c r="E91" s="10"/>
      <c r="F91" s="10"/>
      <c r="G91" s="10"/>
      <c r="H91" s="10"/>
      <c r="I91" s="39"/>
      <c r="J91" s="39"/>
      <c r="K91" s="39"/>
      <c r="L91" s="39"/>
      <c r="M91" s="26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35">
      <c r="A92" s="32"/>
      <c r="B92" s="10" t="s">
        <v>130</v>
      </c>
      <c r="C92" s="10"/>
      <c r="D92" s="10"/>
      <c r="E92" s="10"/>
      <c r="F92" s="10"/>
      <c r="G92" s="10"/>
      <c r="H92" s="10"/>
      <c r="I92" s="39"/>
      <c r="J92" s="39"/>
      <c r="K92" s="39"/>
      <c r="L92" s="39"/>
      <c r="M92" s="26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35">
      <c r="A93" s="32"/>
      <c r="B93" s="10" t="s">
        <v>131</v>
      </c>
      <c r="C93" s="10"/>
      <c r="D93" s="10"/>
      <c r="E93" s="10"/>
      <c r="F93" s="10"/>
      <c r="G93" s="10"/>
      <c r="H93" s="10"/>
      <c r="I93" s="39"/>
      <c r="J93" s="39"/>
      <c r="K93" s="39"/>
      <c r="L93" s="39"/>
      <c r="M93" s="26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3">
      <c r="A94" s="43"/>
      <c r="B94" s="43" t="s">
        <v>132</v>
      </c>
      <c r="C94" s="43"/>
      <c r="D94" s="43"/>
      <c r="E94" s="38"/>
      <c r="F94" s="38"/>
      <c r="G94" s="38"/>
      <c r="H94" s="38"/>
      <c r="I94" s="39"/>
      <c r="J94" s="39"/>
      <c r="K94" s="39"/>
      <c r="L94" s="39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5.75" customHeight="1" x14ac:dyDescent="0.35">
      <c r="A95" s="28"/>
      <c r="B95" s="38"/>
      <c r="C95" s="47"/>
      <c r="D95" s="38"/>
      <c r="E95" s="41" t="str">
        <f t="shared" ref="E95:L95" si="38">REPT("-",15)</f>
        <v>---------------</v>
      </c>
      <c r="F95" s="41" t="str">
        <f t="shared" si="38"/>
        <v>---------------</v>
      </c>
      <c r="G95" s="41" t="str">
        <f t="shared" si="38"/>
        <v>---------------</v>
      </c>
      <c r="H95" s="41" t="str">
        <f t="shared" si="38"/>
        <v>---------------</v>
      </c>
      <c r="I95" s="41" t="str">
        <f t="shared" si="38"/>
        <v>---------------</v>
      </c>
      <c r="J95" s="41" t="str">
        <f t="shared" si="38"/>
        <v>---------------</v>
      </c>
      <c r="K95" s="41" t="str">
        <f t="shared" si="38"/>
        <v>---------------</v>
      </c>
      <c r="L95" s="41" t="str">
        <f t="shared" si="38"/>
        <v>---------------</v>
      </c>
      <c r="M95" s="26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35">
      <c r="A96" s="28"/>
      <c r="B96" s="47" t="s">
        <v>133</v>
      </c>
      <c r="C96" s="47"/>
      <c r="D96" s="38"/>
      <c r="E96" s="47">
        <f t="shared" ref="E96:H96" si="39">SUM(E94:E95)</f>
        <v>0</v>
      </c>
      <c r="F96" s="47">
        <f t="shared" si="39"/>
        <v>0</v>
      </c>
      <c r="G96" s="47">
        <f t="shared" si="39"/>
        <v>0</v>
      </c>
      <c r="H96" s="47">
        <f t="shared" si="39"/>
        <v>0</v>
      </c>
      <c r="I96" s="47">
        <f t="shared" ref="I96:L96" si="40">SUM(I80:I95)</f>
        <v>0</v>
      </c>
      <c r="J96" s="47">
        <f t="shared" si="40"/>
        <v>0</v>
      </c>
      <c r="K96" s="47">
        <f t="shared" si="40"/>
        <v>0</v>
      </c>
      <c r="L96" s="47">
        <f t="shared" si="40"/>
        <v>0</v>
      </c>
      <c r="M96" s="26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35">
      <c r="A97" s="28"/>
      <c r="B97" s="38"/>
      <c r="C97" s="47"/>
      <c r="D97" s="38"/>
      <c r="E97" s="74" t="str">
        <f t="shared" ref="E97:L97" si="41">REPT("-",15)</f>
        <v>---------------</v>
      </c>
      <c r="F97" s="74" t="str">
        <f t="shared" si="41"/>
        <v>---------------</v>
      </c>
      <c r="G97" s="74" t="str">
        <f t="shared" si="41"/>
        <v>---------------</v>
      </c>
      <c r="H97" s="74" t="str">
        <f t="shared" si="41"/>
        <v>---------------</v>
      </c>
      <c r="I97" s="74" t="str">
        <f t="shared" si="41"/>
        <v>---------------</v>
      </c>
      <c r="J97" s="74" t="str">
        <f t="shared" si="41"/>
        <v>---------------</v>
      </c>
      <c r="K97" s="74" t="str">
        <f t="shared" si="41"/>
        <v>---------------</v>
      </c>
      <c r="L97" s="74" t="str">
        <f t="shared" si="41"/>
        <v>---------------</v>
      </c>
      <c r="M97" s="26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35">
      <c r="A98" s="28"/>
      <c r="B98" s="38" t="s">
        <v>134</v>
      </c>
      <c r="C98" s="47"/>
      <c r="D98" s="38"/>
      <c r="E98" s="44"/>
      <c r="F98" s="44"/>
      <c r="G98" s="44"/>
      <c r="H98" s="44"/>
      <c r="I98" s="44"/>
      <c r="J98" s="44"/>
      <c r="K98" s="44"/>
      <c r="L98" s="10"/>
      <c r="M98" s="26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35">
      <c r="A99" s="47" t="s">
        <v>135</v>
      </c>
      <c r="B99" s="10"/>
      <c r="C99" s="75"/>
      <c r="D99" s="43"/>
      <c r="E99" s="47" t="e">
        <f t="shared" ref="E99:H99" si="42">E96+#REF!</f>
        <v>#REF!</v>
      </c>
      <c r="F99" s="47" t="e">
        <f t="shared" si="42"/>
        <v>#REF!</v>
      </c>
      <c r="G99" s="47" t="e">
        <f t="shared" si="42"/>
        <v>#REF!</v>
      </c>
      <c r="H99" s="47" t="e">
        <f t="shared" si="42"/>
        <v>#REF!</v>
      </c>
      <c r="I99" s="47">
        <f t="shared" ref="I99:L99" si="43">SUM(I96:I98)</f>
        <v>0</v>
      </c>
      <c r="J99" s="47">
        <f t="shared" si="43"/>
        <v>0</v>
      </c>
      <c r="K99" s="47">
        <f t="shared" si="43"/>
        <v>0</v>
      </c>
      <c r="L99" s="47">
        <f t="shared" si="43"/>
        <v>0</v>
      </c>
      <c r="M99" s="26"/>
      <c r="N99" s="10" t="s">
        <v>46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35">
      <c r="A100" s="32"/>
      <c r="B100" s="10"/>
      <c r="C100" s="10"/>
      <c r="D100" s="10"/>
      <c r="E100" s="74" t="str">
        <f t="shared" ref="E100:L100" si="44">REPT("-",15)</f>
        <v>---------------</v>
      </c>
      <c r="F100" s="74" t="str">
        <f t="shared" si="44"/>
        <v>---------------</v>
      </c>
      <c r="G100" s="74" t="str">
        <f t="shared" si="44"/>
        <v>---------------</v>
      </c>
      <c r="H100" s="74" t="str">
        <f t="shared" si="44"/>
        <v>---------------</v>
      </c>
      <c r="I100" s="74" t="str">
        <f t="shared" si="44"/>
        <v>---------------</v>
      </c>
      <c r="J100" s="74" t="str">
        <f t="shared" si="44"/>
        <v>---------------</v>
      </c>
      <c r="K100" s="74" t="str">
        <f t="shared" si="44"/>
        <v>---------------</v>
      </c>
      <c r="L100" s="74" t="str">
        <f t="shared" si="44"/>
        <v>---------------</v>
      </c>
      <c r="M100" s="26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35">
      <c r="A101" s="32" t="s">
        <v>136</v>
      </c>
      <c r="B101" s="10"/>
      <c r="C101" s="10"/>
      <c r="D101" s="10"/>
      <c r="E101" s="47" t="e">
        <f t="shared" ref="E101:L101" si="45">E76-E99</f>
        <v>#REF!</v>
      </c>
      <c r="F101" s="47" t="e">
        <f t="shared" si="45"/>
        <v>#REF!</v>
      </c>
      <c r="G101" s="47" t="e">
        <f t="shared" si="45"/>
        <v>#REF!</v>
      </c>
      <c r="H101" s="47" t="e">
        <f t="shared" si="45"/>
        <v>#REF!</v>
      </c>
      <c r="I101" s="47">
        <f t="shared" si="45"/>
        <v>0</v>
      </c>
      <c r="J101" s="47">
        <f t="shared" si="45"/>
        <v>0</v>
      </c>
      <c r="K101" s="47">
        <f t="shared" si="45"/>
        <v>0</v>
      </c>
      <c r="L101" s="47">
        <f t="shared" si="45"/>
        <v>0</v>
      </c>
      <c r="M101" s="26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35">
      <c r="A102" s="32"/>
      <c r="B102" s="10"/>
      <c r="C102" s="10"/>
      <c r="D102" s="10"/>
      <c r="E102" s="47"/>
      <c r="F102" s="47"/>
      <c r="G102" s="47"/>
      <c r="H102" s="60"/>
      <c r="I102" s="60"/>
      <c r="J102" s="60"/>
      <c r="K102" s="10"/>
      <c r="L102" s="10"/>
      <c r="M102" s="26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35">
      <c r="A103" s="28"/>
      <c r="B103" s="10"/>
      <c r="C103" s="10"/>
      <c r="D103" s="10"/>
      <c r="E103" s="38"/>
      <c r="F103" s="38"/>
      <c r="G103" s="38"/>
      <c r="H103" s="10"/>
      <c r="I103" s="10"/>
      <c r="J103" s="10"/>
      <c r="K103" s="10"/>
      <c r="L103" s="10"/>
      <c r="M103" s="26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35">
      <c r="A104" s="32" t="s">
        <v>97</v>
      </c>
      <c r="B104" s="10"/>
      <c r="C104" s="10"/>
      <c r="D104" s="10"/>
      <c r="E104" s="62">
        <f t="shared" ref="E104:H104" si="46">E2</f>
        <v>33602</v>
      </c>
      <c r="F104" s="62">
        <f t="shared" si="46"/>
        <v>33968</v>
      </c>
      <c r="G104" s="62">
        <f t="shared" si="46"/>
        <v>34333</v>
      </c>
      <c r="H104" s="62">
        <f t="shared" si="46"/>
        <v>34698</v>
      </c>
      <c r="I104" s="63"/>
      <c r="J104" s="63"/>
      <c r="K104" s="63"/>
      <c r="L104" s="63"/>
      <c r="M104" s="26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35">
      <c r="A105" s="28"/>
      <c r="B105" s="10"/>
      <c r="C105" s="10"/>
      <c r="D105" s="10"/>
      <c r="E105" s="29" t="str">
        <f t="shared" ref="E105:H105" si="47">E3</f>
        <v>Audited</v>
      </c>
      <c r="F105" s="29" t="str">
        <f t="shared" si="47"/>
        <v>Audited</v>
      </c>
      <c r="G105" s="29" t="str">
        <f t="shared" si="47"/>
        <v>Audited</v>
      </c>
      <c r="H105" s="29" t="str">
        <f t="shared" si="47"/>
        <v>Audited</v>
      </c>
      <c r="I105" s="29"/>
      <c r="J105" s="29"/>
      <c r="K105" s="29"/>
      <c r="L105" s="29"/>
      <c r="M105" s="26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35">
      <c r="A106" s="32" t="s">
        <v>108</v>
      </c>
      <c r="B106" s="10"/>
      <c r="C106" s="10"/>
      <c r="D106" s="10"/>
      <c r="E106" s="64"/>
      <c r="F106" s="64"/>
      <c r="G106" s="64"/>
      <c r="H106" s="10"/>
      <c r="I106" s="10"/>
      <c r="J106" s="10"/>
      <c r="K106" s="10"/>
      <c r="L106" s="10"/>
      <c r="M106" s="26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3">
      <c r="A107" s="10" t="s">
        <v>137</v>
      </c>
      <c r="B107" s="38"/>
      <c r="C107" s="10"/>
      <c r="D107" s="10"/>
      <c r="E107" s="76" t="s">
        <v>99</v>
      </c>
      <c r="F107" s="76" t="e">
        <f t="shared" ref="F107:H107" si="48">(F69-E69)/E69</f>
        <v>#DIV/0!</v>
      </c>
      <c r="G107" s="76" t="e">
        <f t="shared" si="48"/>
        <v>#DIV/0!</v>
      </c>
      <c r="H107" s="76" t="e">
        <f t="shared" si="48"/>
        <v>#DIV/0!</v>
      </c>
      <c r="I107" s="76" t="s">
        <v>100</v>
      </c>
      <c r="J107" s="76" t="s">
        <v>100</v>
      </c>
      <c r="K107" s="76" t="e">
        <f t="shared" ref="K107:L107" si="49">(K69-J69)/J69</f>
        <v>#DIV/0!</v>
      </c>
      <c r="L107" s="76" t="e">
        <f t="shared" si="49"/>
        <v>#DIV/0!</v>
      </c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35">
      <c r="A108" s="10" t="s">
        <v>138</v>
      </c>
      <c r="B108" s="10"/>
      <c r="C108" s="10"/>
      <c r="D108" s="10"/>
      <c r="E108" s="65" t="s">
        <v>99</v>
      </c>
      <c r="F108" s="65" t="e">
        <f t="shared" ref="F108:H108" si="50">(F76-E76)/E76</f>
        <v>#DIV/0!</v>
      </c>
      <c r="G108" s="65" t="e">
        <f t="shared" si="50"/>
        <v>#DIV/0!</v>
      </c>
      <c r="H108" s="65" t="e">
        <f t="shared" si="50"/>
        <v>#DIV/0!</v>
      </c>
      <c r="I108" s="65" t="s">
        <v>100</v>
      </c>
      <c r="J108" s="65" t="e">
        <f t="shared" ref="J108:L108" si="51">(J76-I76)/I76</f>
        <v>#DIV/0!</v>
      </c>
      <c r="K108" s="65" t="e">
        <f t="shared" si="51"/>
        <v>#DIV/0!</v>
      </c>
      <c r="L108" s="65" t="e">
        <f t="shared" si="51"/>
        <v>#DIV/0!</v>
      </c>
      <c r="M108" s="26"/>
      <c r="N108" s="10" t="s">
        <v>46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35">
      <c r="A109" s="10" t="s">
        <v>139</v>
      </c>
      <c r="B109" s="10"/>
      <c r="C109" s="10"/>
      <c r="D109" s="10"/>
      <c r="E109" s="65" t="s">
        <v>99</v>
      </c>
      <c r="F109" s="65" t="e">
        <f t="shared" ref="F109:H109" si="52">(#REF!-#REF!)/#REF!</f>
        <v>#REF!</v>
      </c>
      <c r="G109" s="65" t="e">
        <f t="shared" si="52"/>
        <v>#REF!</v>
      </c>
      <c r="H109" s="65" t="e">
        <f t="shared" si="52"/>
        <v>#REF!</v>
      </c>
      <c r="I109" s="65" t="s">
        <v>100</v>
      </c>
      <c r="J109" s="65" t="e">
        <f t="shared" ref="J109:L109" si="53">(J80-I80)/I80</f>
        <v>#DIV/0!</v>
      </c>
      <c r="K109" s="65" t="e">
        <f t="shared" si="53"/>
        <v>#DIV/0!</v>
      </c>
      <c r="L109" s="65" t="e">
        <f t="shared" si="53"/>
        <v>#DIV/0!</v>
      </c>
      <c r="M109" s="26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35">
      <c r="A110" s="10" t="s">
        <v>140</v>
      </c>
      <c r="B110" s="10"/>
      <c r="C110" s="10"/>
      <c r="D110" s="10"/>
      <c r="E110" s="65" t="s">
        <v>99</v>
      </c>
      <c r="F110" s="65" t="e">
        <f t="shared" ref="F110:H110" si="54">(F99-E99)/E99</f>
        <v>#REF!</v>
      </c>
      <c r="G110" s="65" t="e">
        <f t="shared" si="54"/>
        <v>#REF!</v>
      </c>
      <c r="H110" s="65" t="e">
        <f t="shared" si="54"/>
        <v>#REF!</v>
      </c>
      <c r="I110" s="65" t="s">
        <v>100</v>
      </c>
      <c r="J110" s="65" t="e">
        <f t="shared" ref="J110:L110" si="55">(J99-I99)/I99</f>
        <v>#DIV/0!</v>
      </c>
      <c r="K110" s="65" t="e">
        <f t="shared" si="55"/>
        <v>#DIV/0!</v>
      </c>
      <c r="L110" s="65" t="e">
        <f t="shared" si="55"/>
        <v>#DIV/0!</v>
      </c>
      <c r="M110" s="26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35">
      <c r="A111" s="10"/>
      <c r="B111" s="10"/>
      <c r="C111" s="10"/>
      <c r="D111" s="10"/>
      <c r="E111" s="64"/>
      <c r="F111" s="64"/>
      <c r="G111" s="64"/>
      <c r="H111" s="64"/>
      <c r="I111" s="64"/>
      <c r="J111" s="64"/>
      <c r="K111" s="64"/>
      <c r="L111" s="64"/>
      <c r="M111" s="26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35">
      <c r="A112" s="69"/>
      <c r="B112" s="91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26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35">
      <c r="A113" s="69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26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35">
      <c r="A114" s="69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26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35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26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35">
      <c r="A116" s="69"/>
      <c r="B116" s="93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26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35">
      <c r="A117" s="69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26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35">
      <c r="A118" s="69"/>
      <c r="B118" s="94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26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3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26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35">
      <c r="A120" s="69"/>
      <c r="B120" s="94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26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35">
      <c r="A121" s="32"/>
      <c r="B121" s="10"/>
      <c r="C121" s="10"/>
      <c r="D121" s="10"/>
      <c r="E121" s="71"/>
      <c r="F121" s="71"/>
      <c r="G121" s="71"/>
      <c r="H121" s="71"/>
      <c r="I121" s="72"/>
      <c r="J121" s="72"/>
      <c r="K121" s="72"/>
      <c r="L121" s="72"/>
      <c r="M121" s="26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35">
      <c r="A122" s="28"/>
      <c r="B122" s="10"/>
      <c r="C122" s="10"/>
      <c r="D122" s="10"/>
      <c r="E122" s="29"/>
      <c r="F122" s="29"/>
      <c r="G122" s="29"/>
      <c r="H122" s="29"/>
      <c r="I122" s="29"/>
      <c r="J122" s="29"/>
      <c r="K122" s="29"/>
      <c r="L122" s="29"/>
      <c r="M122" s="26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35">
      <c r="A123" s="32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10"/>
      <c r="M123" s="26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3">
      <c r="A124" s="32"/>
      <c r="B124" s="54"/>
      <c r="C124" s="54"/>
      <c r="D124" s="54"/>
      <c r="E124" s="47"/>
      <c r="F124" s="47"/>
      <c r="G124" s="47"/>
      <c r="H124" s="47"/>
      <c r="I124" s="47"/>
      <c r="J124" s="47"/>
      <c r="K124" s="47"/>
      <c r="L124" s="4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5.75" customHeight="1" x14ac:dyDescent="0.3">
      <c r="A125" s="28"/>
      <c r="B125" s="54"/>
      <c r="C125" s="54"/>
      <c r="D125" s="54"/>
      <c r="E125" s="78"/>
      <c r="F125" s="78"/>
      <c r="G125" s="78"/>
      <c r="H125" s="78"/>
      <c r="I125" s="78"/>
      <c r="J125" s="78"/>
      <c r="K125" s="78"/>
      <c r="L125" s="10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5.75" customHeight="1" x14ac:dyDescent="0.3">
      <c r="A126" s="28"/>
      <c r="B126" s="54"/>
      <c r="C126" s="54"/>
      <c r="D126" s="54"/>
      <c r="E126" s="78"/>
      <c r="F126" s="78"/>
      <c r="G126" s="78"/>
      <c r="H126" s="78"/>
      <c r="I126" s="78"/>
      <c r="J126" s="78"/>
      <c r="K126" s="78"/>
      <c r="L126" s="10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5.75" customHeight="1" x14ac:dyDescent="0.3">
      <c r="A127" s="28"/>
      <c r="B127" s="54"/>
      <c r="C127" s="54"/>
      <c r="D127" s="54"/>
      <c r="E127" s="78"/>
      <c r="F127" s="78"/>
      <c r="G127" s="78"/>
      <c r="H127" s="78"/>
      <c r="I127" s="78"/>
      <c r="J127" s="78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5.75" customHeight="1" x14ac:dyDescent="0.3">
      <c r="A128" s="32"/>
      <c r="B128" s="10"/>
      <c r="C128" s="54"/>
      <c r="D128" s="54"/>
      <c r="E128" s="38"/>
      <c r="F128" s="38"/>
      <c r="G128" s="38"/>
      <c r="H128" s="38"/>
      <c r="I128" s="38"/>
      <c r="J128" s="38"/>
      <c r="K128" s="78"/>
      <c r="L128" s="58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5.75" customHeight="1" x14ac:dyDescent="0.3">
      <c r="A129" s="32"/>
      <c r="B129" s="10"/>
      <c r="C129" s="54"/>
      <c r="D129" s="54"/>
      <c r="E129" s="50"/>
      <c r="F129" s="50"/>
      <c r="G129" s="50"/>
      <c r="H129" s="50"/>
      <c r="I129" s="50"/>
      <c r="J129" s="50"/>
      <c r="K129" s="50"/>
      <c r="L129" s="50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15.75" customHeight="1" x14ac:dyDescent="0.3">
      <c r="A130" s="32"/>
      <c r="B130" s="10"/>
      <c r="C130" s="54"/>
      <c r="D130" s="54"/>
      <c r="E130" s="50"/>
      <c r="F130" s="50"/>
      <c r="G130" s="50"/>
      <c r="H130" s="50"/>
      <c r="I130" s="50"/>
      <c r="J130" s="50"/>
      <c r="K130" s="50"/>
      <c r="L130" s="50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15.75" customHeight="1" x14ac:dyDescent="0.3">
      <c r="A131" s="32"/>
      <c r="B131" s="10"/>
      <c r="C131" s="54"/>
      <c r="D131" s="54"/>
      <c r="E131" s="50"/>
      <c r="F131" s="50"/>
      <c r="G131" s="50"/>
      <c r="H131" s="50"/>
      <c r="I131" s="50"/>
      <c r="J131" s="50"/>
      <c r="K131" s="50"/>
      <c r="L131" s="50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15.75" customHeight="1" x14ac:dyDescent="0.3">
      <c r="A132" s="32"/>
      <c r="B132" s="10"/>
      <c r="C132" s="54"/>
      <c r="D132" s="54"/>
      <c r="E132" s="78"/>
      <c r="F132" s="78"/>
      <c r="G132" s="78"/>
      <c r="H132" s="78"/>
      <c r="I132" s="78"/>
      <c r="J132" s="79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5.75" customHeight="1" x14ac:dyDescent="0.3">
      <c r="A133" s="32"/>
      <c r="B133" s="10"/>
      <c r="C133" s="54"/>
      <c r="D133" s="10"/>
      <c r="E133" s="38"/>
      <c r="F133" s="38"/>
      <c r="G133" s="38"/>
      <c r="H133" s="38"/>
      <c r="I133" s="38"/>
      <c r="J133" s="38"/>
      <c r="K133" s="79"/>
      <c r="L133" s="50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15.75" customHeight="1" x14ac:dyDescent="0.3">
      <c r="A134" s="32"/>
      <c r="B134" s="10"/>
      <c r="C134" s="54"/>
      <c r="D134" s="10"/>
      <c r="E134" s="50"/>
      <c r="F134" s="50"/>
      <c r="G134" s="50"/>
      <c r="H134" s="50"/>
      <c r="I134" s="50"/>
      <c r="J134" s="50"/>
      <c r="K134" s="50"/>
      <c r="L134" s="50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pans="1:26" ht="15.75" customHeight="1" x14ac:dyDescent="0.3">
      <c r="A135" s="32"/>
      <c r="B135" s="10"/>
      <c r="C135" s="54"/>
      <c r="D135" s="10"/>
      <c r="E135" s="50"/>
      <c r="F135" s="50"/>
      <c r="G135" s="50"/>
      <c r="H135" s="50"/>
      <c r="I135" s="50"/>
      <c r="J135" s="50"/>
      <c r="K135" s="50"/>
      <c r="L135" s="50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15.75" customHeight="1" x14ac:dyDescent="0.3">
      <c r="A136" s="32"/>
      <c r="B136" s="54"/>
      <c r="C136" s="54"/>
      <c r="D136" s="10"/>
      <c r="E136" s="50"/>
      <c r="F136" s="50"/>
      <c r="G136" s="50"/>
      <c r="H136" s="50"/>
      <c r="I136" s="50"/>
      <c r="J136" s="50"/>
      <c r="K136" s="50"/>
      <c r="L136" s="50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15.75" customHeight="1" x14ac:dyDescent="0.3">
      <c r="A137" s="32"/>
      <c r="B137" s="54"/>
      <c r="C137" s="54"/>
      <c r="D137" s="10"/>
      <c r="E137" s="50"/>
      <c r="F137" s="50"/>
      <c r="G137" s="50"/>
      <c r="H137" s="50"/>
      <c r="I137" s="50"/>
      <c r="J137" s="50"/>
      <c r="K137" s="50"/>
      <c r="L137" s="50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15.75" customHeight="1" x14ac:dyDescent="0.3">
      <c r="A138" s="32"/>
      <c r="B138" s="54"/>
      <c r="C138" s="54"/>
      <c r="D138" s="10"/>
      <c r="E138" s="38"/>
      <c r="F138" s="38"/>
      <c r="G138" s="38"/>
      <c r="H138" s="38"/>
      <c r="I138" s="38"/>
      <c r="J138" s="38"/>
      <c r="K138" s="38"/>
      <c r="L138" s="38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15.75" customHeight="1" x14ac:dyDescent="0.3">
      <c r="A139" s="32"/>
      <c r="B139" s="54"/>
      <c r="C139" s="54"/>
      <c r="D139" s="10"/>
      <c r="E139" s="50"/>
      <c r="F139" s="50"/>
      <c r="G139" s="50"/>
      <c r="H139" s="50"/>
      <c r="I139" s="50"/>
      <c r="J139" s="50"/>
      <c r="K139" s="50"/>
      <c r="L139" s="50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15.75" customHeight="1" x14ac:dyDescent="0.3">
      <c r="A140" s="32"/>
      <c r="B140" s="54"/>
      <c r="C140" s="54"/>
      <c r="D140" s="10"/>
      <c r="E140" s="50"/>
      <c r="F140" s="50"/>
      <c r="G140" s="50"/>
      <c r="H140" s="50"/>
      <c r="I140" s="50"/>
      <c r="J140" s="50"/>
      <c r="K140" s="50"/>
      <c r="L140" s="50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5.75" customHeight="1" x14ac:dyDescent="0.3">
      <c r="A141" s="32"/>
      <c r="B141" s="54"/>
      <c r="C141" s="54"/>
      <c r="D141" s="10"/>
      <c r="E141" s="74"/>
      <c r="F141" s="74"/>
      <c r="G141" s="74"/>
      <c r="H141" s="74"/>
      <c r="I141" s="74"/>
      <c r="J141" s="74"/>
      <c r="K141" s="74"/>
      <c r="L141" s="7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5.75" customHeight="1" x14ac:dyDescent="0.3">
      <c r="A142" s="32"/>
      <c r="B142" s="54"/>
      <c r="C142" s="54"/>
      <c r="D142" s="54"/>
      <c r="E142" s="47"/>
      <c r="F142" s="47"/>
      <c r="G142" s="47"/>
      <c r="H142" s="47"/>
      <c r="I142" s="47"/>
      <c r="J142" s="47"/>
      <c r="K142" s="47"/>
      <c r="L142" s="4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5.75" customHeight="1" x14ac:dyDescent="0.3">
      <c r="A143" s="32"/>
      <c r="B143" s="54"/>
      <c r="C143" s="54"/>
      <c r="D143" s="54"/>
      <c r="E143" s="80"/>
      <c r="F143" s="80"/>
      <c r="G143" s="80"/>
      <c r="H143" s="80"/>
      <c r="I143" s="80"/>
      <c r="J143" s="78"/>
      <c r="K143" s="78"/>
      <c r="L143" s="10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5.75" customHeight="1" x14ac:dyDescent="0.3">
      <c r="A144" s="32"/>
      <c r="B144" s="54"/>
      <c r="C144" s="54"/>
      <c r="D144" s="54"/>
      <c r="E144" s="80"/>
      <c r="F144" s="80"/>
      <c r="G144" s="80"/>
      <c r="H144" s="80"/>
      <c r="I144" s="80"/>
      <c r="J144" s="78"/>
      <c r="K144" s="78"/>
      <c r="L144" s="10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5.75" customHeight="1" x14ac:dyDescent="0.3">
      <c r="A145" s="36"/>
      <c r="B145" s="54"/>
      <c r="C145" s="54"/>
      <c r="D145" s="54"/>
      <c r="E145" s="38"/>
      <c r="F145" s="38"/>
      <c r="G145" s="38"/>
      <c r="H145" s="38"/>
      <c r="I145" s="38"/>
      <c r="J145" s="38"/>
      <c r="K145" s="38"/>
      <c r="L145" s="38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5.75" customHeight="1" x14ac:dyDescent="0.35">
      <c r="A146" s="36"/>
      <c r="B146" s="10"/>
      <c r="C146" s="10"/>
      <c r="D146" s="10"/>
      <c r="E146" s="50"/>
      <c r="F146" s="50"/>
      <c r="G146" s="50"/>
      <c r="H146" s="50"/>
      <c r="I146" s="50"/>
      <c r="J146" s="50"/>
      <c r="K146" s="50"/>
      <c r="L146" s="50"/>
      <c r="M146" s="26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3">
      <c r="A147" s="28"/>
      <c r="B147" s="54"/>
      <c r="C147" s="54"/>
      <c r="D147" s="54"/>
      <c r="E147" s="74"/>
      <c r="F147" s="74"/>
      <c r="G147" s="74"/>
      <c r="H147" s="74"/>
      <c r="I147" s="74"/>
      <c r="J147" s="74"/>
      <c r="K147" s="74"/>
      <c r="L147" s="7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5.75" customHeight="1" x14ac:dyDescent="0.3">
      <c r="A148" s="32"/>
      <c r="B148" s="54"/>
      <c r="C148" s="54"/>
      <c r="D148" s="54"/>
      <c r="E148" s="47"/>
      <c r="F148" s="47"/>
      <c r="G148" s="47"/>
      <c r="H148" s="47"/>
      <c r="I148" s="47"/>
      <c r="J148" s="47"/>
      <c r="K148" s="47"/>
      <c r="L148" s="4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5.75" customHeight="1" x14ac:dyDescent="0.3">
      <c r="A149" s="32"/>
      <c r="B149" s="54"/>
      <c r="C149" s="54"/>
      <c r="D149" s="54"/>
      <c r="E149" s="80"/>
      <c r="F149" s="80"/>
      <c r="G149" s="80"/>
      <c r="H149" s="80"/>
      <c r="I149" s="80"/>
      <c r="J149" s="80"/>
      <c r="K149" s="78"/>
      <c r="L149" s="10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5.75" customHeight="1" x14ac:dyDescent="0.3">
      <c r="A150" s="32"/>
      <c r="B150" s="54"/>
      <c r="C150" s="54"/>
      <c r="D150" s="54"/>
      <c r="E150" s="80"/>
      <c r="F150" s="80"/>
      <c r="G150" s="80"/>
      <c r="H150" s="80"/>
      <c r="I150" s="80"/>
      <c r="J150" s="80"/>
      <c r="K150" s="78"/>
      <c r="L150" s="10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5.75" customHeight="1" x14ac:dyDescent="0.3">
      <c r="A151" s="36"/>
      <c r="B151" s="54"/>
      <c r="C151" s="54"/>
      <c r="D151" s="54"/>
      <c r="E151" s="38"/>
      <c r="F151" s="38"/>
      <c r="G151" s="38"/>
      <c r="H151" s="38"/>
      <c r="I151" s="38"/>
      <c r="J151" s="38"/>
      <c r="K151" s="38"/>
      <c r="L151" s="38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5.75" customHeight="1" x14ac:dyDescent="0.3">
      <c r="A152" s="28"/>
      <c r="B152" s="54"/>
      <c r="C152" s="54"/>
      <c r="D152" s="54"/>
      <c r="E152" s="74"/>
      <c r="F152" s="74"/>
      <c r="G152" s="74"/>
      <c r="H152" s="74"/>
      <c r="I152" s="74"/>
      <c r="J152" s="74"/>
      <c r="K152" s="74"/>
      <c r="L152" s="7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5.75" customHeight="1" x14ac:dyDescent="0.3">
      <c r="A153" s="32"/>
      <c r="B153" s="54"/>
      <c r="C153" s="54"/>
      <c r="D153" s="54"/>
      <c r="E153" s="47"/>
      <c r="F153" s="47"/>
      <c r="G153" s="47"/>
      <c r="H153" s="47"/>
      <c r="I153" s="47"/>
      <c r="J153" s="47"/>
      <c r="K153" s="47"/>
      <c r="L153" s="47"/>
      <c r="M153" s="54"/>
      <c r="N153" s="54"/>
      <c r="O153" s="54"/>
      <c r="P153" s="70" t="s">
        <v>46</v>
      </c>
      <c r="Q153" s="70"/>
      <c r="R153" s="70"/>
      <c r="S153" s="70"/>
      <c r="T153" s="70"/>
      <c r="U153" s="70"/>
      <c r="V153" s="70"/>
      <c r="W153" s="70"/>
      <c r="X153" s="70"/>
      <c r="Y153" s="70"/>
      <c r="Z153" s="81"/>
    </row>
    <row r="154" spans="1:26" ht="15.75" customHeight="1" x14ac:dyDescent="0.3">
      <c r="A154" s="32"/>
      <c r="B154" s="54"/>
      <c r="C154" s="54"/>
      <c r="D154" s="54"/>
      <c r="E154" s="80"/>
      <c r="F154" s="80"/>
      <c r="G154" s="80"/>
      <c r="H154" s="80"/>
      <c r="I154" s="80"/>
      <c r="J154" s="80"/>
      <c r="K154" s="80"/>
      <c r="L154" s="50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5.75" customHeight="1" x14ac:dyDescent="0.35">
      <c r="A155" s="32"/>
      <c r="B155" s="10"/>
      <c r="C155" s="10"/>
      <c r="D155" s="10"/>
      <c r="E155" s="47"/>
      <c r="F155" s="47"/>
      <c r="G155" s="47"/>
      <c r="H155" s="47"/>
      <c r="I155" s="47"/>
      <c r="J155" s="47"/>
      <c r="K155" s="47"/>
      <c r="L155" s="47"/>
      <c r="M155" s="26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35">
      <c r="A156" s="28"/>
      <c r="B156" s="10"/>
      <c r="C156" s="10"/>
      <c r="D156" s="10"/>
      <c r="E156" s="78"/>
      <c r="F156" s="78"/>
      <c r="G156" s="78"/>
      <c r="H156" s="78"/>
      <c r="I156" s="78"/>
      <c r="J156" s="78"/>
      <c r="K156" s="78"/>
      <c r="L156" s="50"/>
      <c r="M156" s="26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35">
      <c r="A157" s="32"/>
      <c r="B157" s="10"/>
      <c r="C157" s="10"/>
      <c r="D157" s="10"/>
      <c r="E157" s="47"/>
      <c r="F157" s="47"/>
      <c r="G157" s="47"/>
      <c r="H157" s="47"/>
      <c r="I157" s="47"/>
      <c r="J157" s="47"/>
      <c r="K157" s="47"/>
      <c r="L157" s="47"/>
      <c r="M157" s="26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35">
      <c r="A158" s="28"/>
      <c r="B158" s="10"/>
      <c r="C158" s="10"/>
      <c r="D158" s="10"/>
      <c r="E158" s="78"/>
      <c r="F158" s="78"/>
      <c r="G158" s="78"/>
      <c r="H158" s="78"/>
      <c r="I158" s="78"/>
      <c r="J158" s="78"/>
      <c r="K158" s="78"/>
      <c r="L158" s="50"/>
      <c r="M158" s="26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35">
      <c r="A159" s="32"/>
      <c r="B159" s="10"/>
      <c r="C159" s="10"/>
      <c r="D159" s="10"/>
      <c r="E159" s="47"/>
      <c r="F159" s="47"/>
      <c r="G159" s="47"/>
      <c r="H159" s="47"/>
      <c r="I159" s="47"/>
      <c r="J159" s="47"/>
      <c r="K159" s="47"/>
      <c r="L159" s="47"/>
      <c r="M159" s="26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35">
      <c r="A160" s="28"/>
      <c r="B160" s="10"/>
      <c r="C160" s="10"/>
      <c r="D160" s="10"/>
      <c r="E160" s="78"/>
      <c r="F160" s="78"/>
      <c r="G160" s="78"/>
      <c r="H160" s="78"/>
      <c r="I160" s="78"/>
      <c r="J160" s="78"/>
      <c r="K160" s="78"/>
      <c r="L160" s="78"/>
      <c r="M160" s="26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35">
      <c r="A161" s="28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26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35">
      <c r="A162" s="28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26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35">
      <c r="A163" s="28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26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35">
      <c r="A164" s="28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26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35">
      <c r="A165" s="28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26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35">
      <c r="A166" s="28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26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35">
      <c r="A167" s="28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26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35">
      <c r="A168" s="28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26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35">
      <c r="A169" s="28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26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35">
      <c r="A170" s="28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26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35">
      <c r="A171" s="28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26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35">
      <c r="A172" s="28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26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35">
      <c r="A173" s="28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26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35">
      <c r="A174" s="28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26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35">
      <c r="A175" s="28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26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35">
      <c r="A176" s="28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26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35">
      <c r="A177" s="28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26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35">
      <c r="A178" s="28"/>
      <c r="B178" s="10"/>
      <c r="C178" s="10"/>
      <c r="D178" s="10"/>
      <c r="E178" s="64"/>
      <c r="F178" s="64"/>
      <c r="G178" s="64"/>
      <c r="H178" s="10"/>
      <c r="I178" s="10"/>
      <c r="J178" s="10"/>
      <c r="K178" s="10"/>
      <c r="L178" s="10"/>
      <c r="M178" s="26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35">
      <c r="A179" s="29"/>
      <c r="B179" s="29"/>
      <c r="C179" s="29"/>
      <c r="D179" s="29"/>
      <c r="E179" s="10"/>
      <c r="F179" s="10"/>
      <c r="G179" s="10"/>
      <c r="H179" s="10"/>
      <c r="I179" s="10"/>
      <c r="J179" s="10"/>
      <c r="K179" s="10"/>
      <c r="L179" s="10"/>
      <c r="M179" s="26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26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35">
      <c r="A181" s="38"/>
      <c r="B181" s="38"/>
      <c r="C181" s="38"/>
      <c r="D181" s="38"/>
      <c r="E181" s="10"/>
      <c r="F181" s="10"/>
      <c r="G181" s="10"/>
      <c r="H181" s="10"/>
      <c r="I181" s="10"/>
      <c r="J181" s="10"/>
      <c r="K181" s="10"/>
      <c r="L181" s="10"/>
      <c r="M181" s="26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35">
      <c r="A182" s="43"/>
      <c r="B182" s="43"/>
      <c r="C182" s="43"/>
      <c r="D182" s="43"/>
      <c r="E182" s="10"/>
      <c r="F182" s="10"/>
      <c r="G182" s="10"/>
      <c r="H182" s="10"/>
      <c r="I182" s="10"/>
      <c r="J182" s="10"/>
      <c r="K182" s="10"/>
      <c r="L182" s="10"/>
      <c r="M182" s="26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35">
      <c r="A183" s="43"/>
      <c r="B183" s="43"/>
      <c r="C183" s="43"/>
      <c r="D183" s="43"/>
      <c r="E183" s="10"/>
      <c r="F183" s="10"/>
      <c r="G183" s="10"/>
      <c r="H183" s="10"/>
      <c r="I183" s="10"/>
      <c r="J183" s="10"/>
      <c r="K183" s="10"/>
      <c r="L183" s="10"/>
      <c r="M183" s="26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35">
      <c r="A184" s="43"/>
      <c r="B184" s="43"/>
      <c r="C184" s="43"/>
      <c r="D184" s="43"/>
      <c r="E184" s="10"/>
      <c r="F184" s="10"/>
      <c r="G184" s="10"/>
      <c r="H184" s="10"/>
      <c r="I184" s="10"/>
      <c r="J184" s="10"/>
      <c r="K184" s="10"/>
      <c r="L184" s="10"/>
      <c r="M184" s="26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35">
      <c r="A185" s="43"/>
      <c r="B185" s="43"/>
      <c r="C185" s="43"/>
      <c r="D185" s="43"/>
      <c r="E185" s="10"/>
      <c r="F185" s="10"/>
      <c r="G185" s="10"/>
      <c r="H185" s="10"/>
      <c r="I185" s="10"/>
      <c r="J185" s="10"/>
      <c r="K185" s="10"/>
      <c r="L185" s="10"/>
      <c r="M185" s="26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35">
      <c r="A186" s="43"/>
      <c r="B186" s="43"/>
      <c r="C186" s="43"/>
      <c r="D186" s="43"/>
      <c r="E186" s="10"/>
      <c r="F186" s="10"/>
      <c r="G186" s="10"/>
      <c r="H186" s="10"/>
      <c r="I186" s="10"/>
      <c r="J186" s="10"/>
      <c r="K186" s="10"/>
      <c r="L186" s="10"/>
      <c r="M186" s="26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35">
      <c r="A187" s="28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26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35">
      <c r="A188" s="28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26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35">
      <c r="A189" s="28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26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35">
      <c r="A190" s="28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26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35">
      <c r="A191" s="28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26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35">
      <c r="A192" s="28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26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35">
      <c r="A193" s="28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26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35">
      <c r="A194" s="28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26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35">
      <c r="A195" s="28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26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35">
      <c r="A196" s="28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26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35">
      <c r="A197" s="28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26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35">
      <c r="A198" s="28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26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35">
      <c r="A199" s="28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26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35">
      <c r="A200" s="28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26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35">
      <c r="A201" s="28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26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35">
      <c r="A202" s="28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26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35">
      <c r="A203" s="28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26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35">
      <c r="A204" s="28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26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35">
      <c r="A205" s="28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26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35">
      <c r="A206" s="28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26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35">
      <c r="A207" s="28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26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35">
      <c r="A208" s="28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26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35">
      <c r="A209" s="28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26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35">
      <c r="A210" s="28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26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35">
      <c r="A211" s="28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26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35">
      <c r="A212" s="28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26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35">
      <c r="A213" s="28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26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35">
      <c r="A214" s="28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26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35">
      <c r="A215" s="28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26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35">
      <c r="A216" s="28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26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35">
      <c r="A217" s="28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26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35">
      <c r="A218" s="28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26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35">
      <c r="A219" s="28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26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35">
      <c r="A220" s="28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26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35">
      <c r="A221" s="28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26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35">
      <c r="A222" s="28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26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35">
      <c r="A223" s="28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26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35">
      <c r="A224" s="28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26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35">
      <c r="A225" s="28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26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35">
      <c r="A226" s="28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26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35">
      <c r="A227" s="28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26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35">
      <c r="A228" s="28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26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35">
      <c r="A229" s="28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26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35">
      <c r="A230" s="28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26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35">
      <c r="A231" s="28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26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35">
      <c r="A232" s="28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26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35">
      <c r="A233" s="28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26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35">
      <c r="A234" s="28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26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35">
      <c r="A235" s="28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26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35">
      <c r="A236" s="28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26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35">
      <c r="A237" s="28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26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35">
      <c r="A238" s="28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26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35">
      <c r="A239" s="28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26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35">
      <c r="A240" s="28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26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35">
      <c r="A241" s="28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26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35">
      <c r="A242" s="28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26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35">
      <c r="A243" s="28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26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35">
      <c r="A244" s="28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26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35">
      <c r="A245" s="28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26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5">
      <c r="A246" s="28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26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35">
      <c r="A247" s="28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26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35">
      <c r="A248" s="28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26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35">
      <c r="A249" s="28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26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35">
      <c r="A250" s="28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26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35">
      <c r="A251" s="28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26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35">
      <c r="A252" s="28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26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35">
      <c r="A253" s="28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26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35">
      <c r="A254" s="28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26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35">
      <c r="A255" s="28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26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35">
      <c r="A256" s="28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26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35">
      <c r="A257" s="28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26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35">
      <c r="A258" s="28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26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35">
      <c r="A259" s="2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26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35">
      <c r="A260" s="2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26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35">
      <c r="A261" s="28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26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35">
      <c r="A262" s="28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26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35">
      <c r="A263" s="28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26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35">
      <c r="A264" s="28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26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35">
      <c r="A265" s="28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26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35">
      <c r="A266" s="28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26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35">
      <c r="A267" s="28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26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35">
      <c r="A268" s="28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26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35">
      <c r="A269" s="28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26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35">
      <c r="A270" s="28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26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35">
      <c r="A271" s="28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26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35">
      <c r="A272" s="28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26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35">
      <c r="A273" s="28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26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35">
      <c r="A274" s="28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26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35">
      <c r="A275" s="28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26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35">
      <c r="A276" s="28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26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35">
      <c r="A277" s="28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26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35">
      <c r="A278" s="28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26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35">
      <c r="A279" s="28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26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35">
      <c r="A280" s="28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26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35">
      <c r="A281" s="28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26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35">
      <c r="A282" s="28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26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35">
      <c r="A283" s="28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26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35">
      <c r="A284" s="28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26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35">
      <c r="A285" s="28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26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35">
      <c r="A286" s="28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26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35">
      <c r="A287" s="28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26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35">
      <c r="A288" s="28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26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35">
      <c r="A289" s="28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26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35">
      <c r="A290" s="28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26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35">
      <c r="A291" s="28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26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35">
      <c r="A292" s="28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26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35">
      <c r="A293" s="28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26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35">
      <c r="A294" s="28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26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35">
      <c r="A295" s="28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26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35">
      <c r="A296" s="28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26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35">
      <c r="A297" s="28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26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35">
      <c r="A298" s="28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26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35">
      <c r="A299" s="28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26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35">
      <c r="A300" s="28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26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35">
      <c r="A301" s="28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26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35">
      <c r="A302" s="28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26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35">
      <c r="A303" s="28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26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35">
      <c r="A304" s="28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26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35">
      <c r="A305" s="28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26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35">
      <c r="A306" s="28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26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35">
      <c r="A307" s="28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26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35">
      <c r="A308" s="28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26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35">
      <c r="A309" s="28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26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35">
      <c r="A310" s="28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26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35">
      <c r="A311" s="28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26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35">
      <c r="A312" s="28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26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35">
      <c r="A313" s="28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26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35">
      <c r="A314" s="28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26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35">
      <c r="A315" s="28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26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35">
      <c r="A316" s="28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26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35">
      <c r="A317" s="28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26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35">
      <c r="A318" s="28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26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35">
      <c r="A319" s="28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26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35">
      <c r="A320" s="28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26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35">
      <c r="A321" s="28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26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35">
      <c r="A322" s="28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26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35">
      <c r="A323" s="28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26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35">
      <c r="A324" s="28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26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35">
      <c r="A325" s="28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26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35">
      <c r="A326" s="28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26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35">
      <c r="A327" s="28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26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35">
      <c r="A328" s="28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26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35">
      <c r="A329" s="28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26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35">
      <c r="A330" s="28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26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35">
      <c r="A331" s="28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26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35">
      <c r="A332" s="28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26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35">
      <c r="A333" s="28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26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35">
      <c r="A334" s="28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26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35">
      <c r="A335" s="28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26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35">
      <c r="A336" s="28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26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35">
      <c r="A337" s="28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26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35">
      <c r="A338" s="28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26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35">
      <c r="A339" s="28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26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35">
      <c r="A340" s="28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26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35">
      <c r="A341" s="28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26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35">
      <c r="A342" s="28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26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35">
      <c r="A343" s="28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26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35">
      <c r="A344" s="28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26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35">
      <c r="A345" s="28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26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35">
      <c r="A346" s="28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26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35">
      <c r="A347" s="28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26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35">
      <c r="A348" s="28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26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35">
      <c r="A349" s="28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26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35">
      <c r="A350" s="28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26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35">
      <c r="A351" s="28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26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35">
      <c r="A352" s="28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26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35">
      <c r="A353" s="28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26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35">
      <c r="A354" s="28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26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35">
      <c r="A355" s="28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26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35">
      <c r="A356" s="28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26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35">
      <c r="A357" s="28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26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35">
      <c r="A358" s="28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26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35">
      <c r="A359" s="28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26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35">
      <c r="A360" s="28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26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35">
      <c r="A361" s="28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26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35">
      <c r="A362" s="28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26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35">
      <c r="A363" s="28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26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35">
      <c r="A364" s="28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26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35">
      <c r="A365" s="28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26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35">
      <c r="A366" s="28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26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35">
      <c r="A367" s="28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26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35">
      <c r="A368" s="28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26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35">
      <c r="A369" s="28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26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35">
      <c r="A370" s="28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26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35">
      <c r="A371" s="28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26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35">
      <c r="A372" s="28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26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35">
      <c r="A373" s="28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26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35">
      <c r="A374" s="28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26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35">
      <c r="A375" s="28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26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35">
      <c r="A376" s="28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26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35">
      <c r="A377" s="28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26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35">
      <c r="A378" s="28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26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35">
      <c r="A379" s="28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26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35">
      <c r="A380" s="28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26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35">
      <c r="A381" s="28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26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35">
      <c r="A382" s="28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26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35">
      <c r="A383" s="28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26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35">
      <c r="A384" s="28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26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35">
      <c r="A385" s="28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26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35">
      <c r="A386" s="28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26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35">
      <c r="A387" s="28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26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35">
      <c r="A388" s="28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26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35">
      <c r="A389" s="28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26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35">
      <c r="A390" s="28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26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35">
      <c r="A391" s="28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26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35">
      <c r="A392" s="28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26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35">
      <c r="A393" s="28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26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35">
      <c r="A394" s="28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26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35">
      <c r="A395" s="28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26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35">
      <c r="A396" s="28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26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35">
      <c r="A397" s="28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26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35">
      <c r="A398" s="28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26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35">
      <c r="A399" s="28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26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35">
      <c r="A400" s="28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26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35">
      <c r="A401" s="28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26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35">
      <c r="A402" s="28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26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35">
      <c r="A403" s="28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26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35">
      <c r="A404" s="28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26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35">
      <c r="A405" s="28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26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35">
      <c r="A406" s="28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26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35">
      <c r="A407" s="28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26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35">
      <c r="A408" s="28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26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35">
      <c r="A409" s="28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26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35">
      <c r="A410" s="28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26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35">
      <c r="A411" s="28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26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35">
      <c r="A412" s="28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26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5">
      <c r="A413" s="28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26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35">
      <c r="A414" s="28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26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35">
      <c r="A415" s="28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26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35">
      <c r="A416" s="28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26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35">
      <c r="A417" s="28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26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35">
      <c r="A418" s="28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26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35">
      <c r="A419" s="28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26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35">
      <c r="A420" s="28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26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35">
      <c r="A421" s="28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26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35">
      <c r="A422" s="28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26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35">
      <c r="A423" s="28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26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35">
      <c r="A424" s="28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26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35">
      <c r="A425" s="28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26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35">
      <c r="A426" s="28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26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35">
      <c r="A427" s="28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26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35">
      <c r="A428" s="28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26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35">
      <c r="A429" s="28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26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35">
      <c r="A430" s="28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26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35">
      <c r="A431" s="28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26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35">
      <c r="A432" s="28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26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35">
      <c r="A433" s="28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26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35">
      <c r="A434" s="28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26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35">
      <c r="A435" s="28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26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35">
      <c r="A436" s="28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26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35">
      <c r="A437" s="28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26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35">
      <c r="A438" s="28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26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35">
      <c r="A439" s="28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26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35">
      <c r="A440" s="28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26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35">
      <c r="A441" s="28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26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35">
      <c r="A442" s="28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26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35">
      <c r="A443" s="28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26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35">
      <c r="A444" s="28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26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35">
      <c r="A445" s="28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26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35">
      <c r="A446" s="28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26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35">
      <c r="A447" s="28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26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35">
      <c r="A448" s="28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26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35">
      <c r="A449" s="28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26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35">
      <c r="A450" s="28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26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35">
      <c r="A451" s="28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26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35">
      <c r="A452" s="28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26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35">
      <c r="A453" s="28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26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35">
      <c r="A454" s="28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26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35">
      <c r="A455" s="28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26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35">
      <c r="A456" s="28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26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35">
      <c r="A457" s="28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26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35">
      <c r="A458" s="28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26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35">
      <c r="A459" s="28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26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35">
      <c r="A460" s="28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26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35">
      <c r="A461" s="28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26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35">
      <c r="A462" s="28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26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35">
      <c r="A463" s="28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26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35">
      <c r="A464" s="28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26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35">
      <c r="A465" s="28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26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35">
      <c r="A466" s="28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26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35">
      <c r="A467" s="28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26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35">
      <c r="A468" s="28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26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35">
      <c r="A469" s="28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26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35">
      <c r="A470" s="28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26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35">
      <c r="A471" s="28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26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35">
      <c r="A472" s="28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26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35">
      <c r="A473" s="28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26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35">
      <c r="A474" s="28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26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35">
      <c r="A475" s="28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26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35">
      <c r="A476" s="28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26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35">
      <c r="A477" s="28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26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35">
      <c r="A478" s="28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26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35">
      <c r="A479" s="28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26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35">
      <c r="A480" s="28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26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35">
      <c r="A481" s="28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26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35">
      <c r="A482" s="28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26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35">
      <c r="A483" s="28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26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35">
      <c r="A484" s="28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26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35">
      <c r="A485" s="28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26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35">
      <c r="A486" s="28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26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35">
      <c r="A487" s="28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26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35">
      <c r="A488" s="28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26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35">
      <c r="A489" s="28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26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35">
      <c r="A490" s="28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26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35">
      <c r="A491" s="28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26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35">
      <c r="A492" s="28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26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35">
      <c r="A493" s="28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26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35">
      <c r="A494" s="28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26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35">
      <c r="A495" s="28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26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35">
      <c r="A496" s="28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26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35">
      <c r="A497" s="28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26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35">
      <c r="A498" s="28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26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35">
      <c r="A499" s="28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26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35">
      <c r="A500" s="28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26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35">
      <c r="A501" s="28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26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35">
      <c r="A502" s="28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26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35">
      <c r="A503" s="28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26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35">
      <c r="A504" s="28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26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35">
      <c r="A505" s="28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26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35">
      <c r="A506" s="28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26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35">
      <c r="A507" s="28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26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35">
      <c r="A508" s="28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26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35">
      <c r="A509" s="28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26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35">
      <c r="A510" s="28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26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35">
      <c r="A511" s="28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26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35">
      <c r="A512" s="28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26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35">
      <c r="A513" s="28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26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35">
      <c r="A514" s="28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26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35">
      <c r="A515" s="28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26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35">
      <c r="A516" s="28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26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35">
      <c r="A517" s="28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26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35">
      <c r="A518" s="28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26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35">
      <c r="A519" s="28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26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35">
      <c r="A520" s="28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26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35">
      <c r="A521" s="28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26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35">
      <c r="A522" s="28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26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35">
      <c r="A523" s="28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26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35">
      <c r="A524" s="28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26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35">
      <c r="A525" s="28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26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35">
      <c r="A526" s="28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26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35">
      <c r="A527" s="28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26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35">
      <c r="A528" s="28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26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35">
      <c r="A529" s="28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26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35">
      <c r="A530" s="28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26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35">
      <c r="A531" s="28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26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35">
      <c r="A532" s="28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26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35">
      <c r="A533" s="28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26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35">
      <c r="A534" s="28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26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35">
      <c r="A535" s="28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26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35">
      <c r="A536" s="28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26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35">
      <c r="A537" s="28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26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35">
      <c r="A538" s="28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26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35">
      <c r="A539" s="28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26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35">
      <c r="A540" s="28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26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35">
      <c r="A541" s="28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26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35">
      <c r="A542" s="28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26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35">
      <c r="A543" s="28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26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35">
      <c r="A544" s="28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26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35">
      <c r="A545" s="28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26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35">
      <c r="A546" s="28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26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35">
      <c r="A547" s="28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26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35">
      <c r="A548" s="28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26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35">
      <c r="A549" s="28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26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35">
      <c r="A550" s="28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26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35">
      <c r="A551" s="28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26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35">
      <c r="A552" s="28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26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35">
      <c r="A553" s="28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26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35">
      <c r="A554" s="28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26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35">
      <c r="A555" s="28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26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35">
      <c r="A556" s="28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26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35">
      <c r="A557" s="28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26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35">
      <c r="A558" s="28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26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35">
      <c r="A559" s="28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26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35">
      <c r="A560" s="28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26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35">
      <c r="A561" s="28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26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35">
      <c r="A562" s="28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26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35">
      <c r="A563" s="28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26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35">
      <c r="A564" s="28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26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35">
      <c r="A565" s="28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26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35">
      <c r="A566" s="28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26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35">
      <c r="A567" s="28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26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35">
      <c r="A568" s="28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26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35">
      <c r="A569" s="28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26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35">
      <c r="A570" s="28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26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35">
      <c r="A571" s="28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26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35">
      <c r="A572" s="28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26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35">
      <c r="A573" s="28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26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35">
      <c r="A574" s="28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26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35">
      <c r="A575" s="28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26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35">
      <c r="A576" s="28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26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35">
      <c r="A577" s="28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26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35">
      <c r="A578" s="28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26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35">
      <c r="A579" s="28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26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35">
      <c r="A580" s="28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26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35">
      <c r="A581" s="28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26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35">
      <c r="A582" s="28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26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35">
      <c r="A583" s="28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26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35">
      <c r="A584" s="28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26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35">
      <c r="A585" s="28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26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35">
      <c r="A586" s="28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26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35">
      <c r="A587" s="28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26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35">
      <c r="A588" s="28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26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35">
      <c r="A589" s="28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26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35">
      <c r="A590" s="28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26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35">
      <c r="A591" s="28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26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35">
      <c r="A592" s="28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26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35">
      <c r="A593" s="28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26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35">
      <c r="A594" s="28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26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35">
      <c r="A595" s="28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26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35">
      <c r="A596" s="28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26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35">
      <c r="A597" s="28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26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35">
      <c r="A598" s="28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26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35">
      <c r="A599" s="28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26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35">
      <c r="A600" s="28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26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35">
      <c r="A601" s="28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26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35">
      <c r="A602" s="28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26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35">
      <c r="A603" s="28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26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35">
      <c r="A604" s="28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26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35">
      <c r="A605" s="28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26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35">
      <c r="A606" s="28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26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35">
      <c r="A607" s="28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26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35">
      <c r="A608" s="28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26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35">
      <c r="A609" s="28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26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35">
      <c r="A610" s="28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26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35">
      <c r="A611" s="28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26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35">
      <c r="A612" s="28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26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35">
      <c r="A613" s="28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26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35">
      <c r="A614" s="28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26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35">
      <c r="A615" s="28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26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35">
      <c r="A616" s="28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26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35">
      <c r="A617" s="28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26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35">
      <c r="A618" s="28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26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35">
      <c r="A619" s="28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26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35">
      <c r="A620" s="28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26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35">
      <c r="A621" s="28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26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35">
      <c r="A622" s="28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26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35">
      <c r="A623" s="28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26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35">
      <c r="A624" s="28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26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35">
      <c r="A625" s="28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26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35">
      <c r="A626" s="28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26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35">
      <c r="A627" s="28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26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35">
      <c r="A628" s="28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26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35">
      <c r="A629" s="28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26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35">
      <c r="A630" s="28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26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35">
      <c r="A631" s="28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26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35">
      <c r="A632" s="28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26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35">
      <c r="A633" s="28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26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35">
      <c r="A634" s="28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26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35">
      <c r="A635" s="28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26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35">
      <c r="A636" s="28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26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35">
      <c r="A637" s="28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26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35">
      <c r="A638" s="28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26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35">
      <c r="A639" s="28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26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35">
      <c r="A640" s="28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26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35">
      <c r="A641" s="28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26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35">
      <c r="A642" s="28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26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35">
      <c r="A643" s="28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26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35">
      <c r="A644" s="28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26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35">
      <c r="A645" s="28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26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35">
      <c r="A646" s="28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26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35">
      <c r="A647" s="28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26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35">
      <c r="A648" s="28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26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35">
      <c r="A649" s="28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26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35">
      <c r="A650" s="28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26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35">
      <c r="A651" s="28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26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35">
      <c r="A652" s="28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26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35">
      <c r="A653" s="28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26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35">
      <c r="A654" s="28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26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35">
      <c r="A655" s="28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26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35">
      <c r="A656" s="28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26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35">
      <c r="A657" s="28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26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35">
      <c r="A658" s="28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26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35">
      <c r="A659" s="28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26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35">
      <c r="A660" s="28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26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35">
      <c r="A661" s="28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26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35">
      <c r="A662" s="28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26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35">
      <c r="A663" s="28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26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35">
      <c r="A664" s="28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26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35">
      <c r="A665" s="28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26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35">
      <c r="A666" s="28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26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35">
      <c r="A667" s="28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26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35">
      <c r="A668" s="28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26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35">
      <c r="A669" s="28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26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35">
      <c r="A670" s="28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26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35">
      <c r="A671" s="28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26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35">
      <c r="A672" s="28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26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35">
      <c r="A673" s="28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26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35">
      <c r="A674" s="28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26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35">
      <c r="A675" s="28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26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35">
      <c r="A676" s="28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26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35">
      <c r="A677" s="28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26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35">
      <c r="A678" s="28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26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35">
      <c r="A679" s="28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26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35">
      <c r="A680" s="28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26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35">
      <c r="A681" s="28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26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35">
      <c r="A682" s="28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26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35">
      <c r="A683" s="28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26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35">
      <c r="A684" s="28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26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35">
      <c r="A685" s="28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26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35">
      <c r="A686" s="28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26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35">
      <c r="A687" s="28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26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35">
      <c r="A688" s="28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26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35">
      <c r="A689" s="28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26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35">
      <c r="A690" s="28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26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35">
      <c r="A691" s="28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26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35">
      <c r="A692" s="28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26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35">
      <c r="A693" s="28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26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35">
      <c r="A694" s="28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26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35">
      <c r="A695" s="28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26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35">
      <c r="A696" s="28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26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35">
      <c r="A697" s="28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26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35">
      <c r="A698" s="28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26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35">
      <c r="A699" s="28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26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35">
      <c r="A700" s="28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26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35">
      <c r="A701" s="28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26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35">
      <c r="A702" s="28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26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35">
      <c r="A703" s="28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26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35">
      <c r="A704" s="28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26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35">
      <c r="A705" s="28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26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35">
      <c r="A706" s="28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26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35">
      <c r="A707" s="28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26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35">
      <c r="A708" s="28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26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35">
      <c r="A709" s="28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26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35">
      <c r="A710" s="28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26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35">
      <c r="A711" s="28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26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35">
      <c r="A712" s="28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26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35">
      <c r="A713" s="28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26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35">
      <c r="A714" s="28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26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35">
      <c r="A715" s="28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26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35">
      <c r="A716" s="28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26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35">
      <c r="A717" s="28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26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35">
      <c r="A718" s="28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26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35">
      <c r="A719" s="28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26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35">
      <c r="A720" s="28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26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35">
      <c r="A721" s="28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26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35">
      <c r="A722" s="28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26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35">
      <c r="A723" s="28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26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35">
      <c r="A724" s="28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26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35">
      <c r="A725" s="28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26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35">
      <c r="A726" s="28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26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35">
      <c r="A727" s="28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26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35">
      <c r="A728" s="28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26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35">
      <c r="A729" s="28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26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35">
      <c r="A730" s="28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26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35">
      <c r="A731" s="28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26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35">
      <c r="A732" s="28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26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35">
      <c r="A733" s="28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26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35">
      <c r="A734" s="28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26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35">
      <c r="A735" s="28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26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35">
      <c r="A736" s="28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26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35">
      <c r="A737" s="28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26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35">
      <c r="A738" s="28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26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35">
      <c r="A739" s="28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26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35">
      <c r="A740" s="28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26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35">
      <c r="A741" s="28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26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35">
      <c r="A742" s="28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26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35">
      <c r="A743" s="28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26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35">
      <c r="A744" s="28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26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35">
      <c r="A745" s="28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26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35">
      <c r="A746" s="28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26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35">
      <c r="A747" s="28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26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35">
      <c r="A748" s="28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26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35">
      <c r="A749" s="28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26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35">
      <c r="A750" s="28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26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35">
      <c r="A751" s="28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26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35">
      <c r="A752" s="28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26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35">
      <c r="A753" s="28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26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35">
      <c r="A754" s="28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26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35">
      <c r="A755" s="28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26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35">
      <c r="A756" s="28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26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35">
      <c r="A757" s="28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26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35">
      <c r="A758" s="28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26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35">
      <c r="A759" s="28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26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35">
      <c r="A760" s="28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26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35">
      <c r="A761" s="28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26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35">
      <c r="A762" s="28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26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35">
      <c r="A763" s="28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26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35">
      <c r="A764" s="28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26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35">
      <c r="A765" s="28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26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35">
      <c r="A766" s="28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26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35">
      <c r="A767" s="28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26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35">
      <c r="A768" s="28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26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35">
      <c r="A769" s="28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26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35">
      <c r="A770" s="28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26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35">
      <c r="A771" s="28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26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35">
      <c r="A772" s="28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26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35">
      <c r="A773" s="28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26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35">
      <c r="A774" s="28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26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35">
      <c r="A775" s="28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26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35">
      <c r="A776" s="28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26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35">
      <c r="A777" s="28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26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35">
      <c r="A778" s="28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26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35">
      <c r="A779" s="28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26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35">
      <c r="A780" s="28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26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35">
      <c r="A781" s="28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26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35">
      <c r="A782" s="28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26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35">
      <c r="A783" s="28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26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35">
      <c r="A784" s="28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26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35">
      <c r="A785" s="28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26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35">
      <c r="A786" s="28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26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35">
      <c r="A787" s="28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26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35">
      <c r="A788" s="28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26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35">
      <c r="A789" s="28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26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35">
      <c r="A790" s="28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26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35">
      <c r="A791" s="28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26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35">
      <c r="A792" s="28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26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35">
      <c r="A793" s="28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26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35">
      <c r="A794" s="28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26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35">
      <c r="A795" s="28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26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35">
      <c r="A796" s="28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26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35">
      <c r="A797" s="28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26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35">
      <c r="A798" s="28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26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35">
      <c r="A799" s="28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26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35">
      <c r="A800" s="28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26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35">
      <c r="A801" s="28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26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35">
      <c r="A802" s="28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26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35">
      <c r="A803" s="28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26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35">
      <c r="A804" s="28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26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35">
      <c r="A805" s="28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26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35">
      <c r="A806" s="28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26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35">
      <c r="A807" s="28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26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35">
      <c r="A808" s="28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26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35">
      <c r="A809" s="28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26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35">
      <c r="A810" s="28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26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35">
      <c r="A811" s="28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26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35">
      <c r="A812" s="28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26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35">
      <c r="A813" s="28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26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35">
      <c r="A814" s="28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26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35">
      <c r="A815" s="28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26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35">
      <c r="A816" s="28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26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35">
      <c r="A817" s="28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26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35">
      <c r="A818" s="28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26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35">
      <c r="A819" s="28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26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35">
      <c r="A820" s="28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26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35">
      <c r="A821" s="28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26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35">
      <c r="A822" s="28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26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35">
      <c r="A823" s="28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26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35">
      <c r="A824" s="28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26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35">
      <c r="A825" s="28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26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35">
      <c r="A826" s="28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26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35">
      <c r="A827" s="28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26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35">
      <c r="A828" s="28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26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35">
      <c r="A829" s="28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26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35">
      <c r="A830" s="28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26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35">
      <c r="A831" s="28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26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35">
      <c r="A832" s="28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26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35">
      <c r="A833" s="28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26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35">
      <c r="A834" s="28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26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35">
      <c r="A835" s="28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26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35">
      <c r="A836" s="28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26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35">
      <c r="A837" s="28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26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35">
      <c r="A838" s="28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26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35">
      <c r="A839" s="28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26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35">
      <c r="A840" s="28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26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35">
      <c r="A841" s="28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26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35">
      <c r="A842" s="28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26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35">
      <c r="A843" s="28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26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35">
      <c r="A844" s="28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26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35">
      <c r="A845" s="28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26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35">
      <c r="A846" s="28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26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35">
      <c r="A847" s="28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26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35">
      <c r="A848" s="28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26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35">
      <c r="A849" s="28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26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35">
      <c r="A850" s="28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26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35">
      <c r="A851" s="28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26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35">
      <c r="A852" s="28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26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35">
      <c r="A853" s="28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26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35">
      <c r="A854" s="28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26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35">
      <c r="A855" s="28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26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35">
      <c r="A856" s="28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26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35">
      <c r="A857" s="28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26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35">
      <c r="A858" s="28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26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35">
      <c r="A859" s="28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26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35">
      <c r="A860" s="28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26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35">
      <c r="A861" s="28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26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35">
      <c r="A862" s="28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26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35">
      <c r="A863" s="28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26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35">
      <c r="A864" s="28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26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35">
      <c r="A865" s="28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26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35">
      <c r="A866" s="28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26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35">
      <c r="A867" s="28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26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35">
      <c r="A868" s="28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26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35">
      <c r="A869" s="28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26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35">
      <c r="A870" s="28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26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35">
      <c r="A871" s="28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26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35">
      <c r="A872" s="28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26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35">
      <c r="A873" s="28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26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35">
      <c r="A874" s="28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26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35">
      <c r="A875" s="28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26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35">
      <c r="A876" s="28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26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35">
      <c r="A877" s="28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26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35">
      <c r="A878" s="28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26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35">
      <c r="A879" s="28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26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35">
      <c r="A880" s="28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26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35">
      <c r="A881" s="28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26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35">
      <c r="A882" s="28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26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35">
      <c r="A883" s="28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26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35">
      <c r="A884" s="28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26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35">
      <c r="A885" s="28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26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35">
      <c r="A886" s="28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26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35">
      <c r="A887" s="28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26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35">
      <c r="A888" s="28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26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35">
      <c r="A889" s="28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26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35">
      <c r="A890" s="28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26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35">
      <c r="A891" s="28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26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35">
      <c r="A892" s="28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26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35">
      <c r="A893" s="28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26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35">
      <c r="A894" s="28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26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35">
      <c r="A895" s="28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26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35">
      <c r="A896" s="28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26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35">
      <c r="A897" s="28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26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35">
      <c r="A898" s="28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26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35">
      <c r="A899" s="28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26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35">
      <c r="A900" s="28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26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35">
      <c r="A901" s="28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26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35">
      <c r="A902" s="28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26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35">
      <c r="A903" s="28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26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35">
      <c r="A904" s="28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26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35">
      <c r="A905" s="28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26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35">
      <c r="A906" s="28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26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35">
      <c r="A907" s="28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26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35">
      <c r="A908" s="28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26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35">
      <c r="A909" s="28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26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35">
      <c r="A910" s="28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26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35">
      <c r="A911" s="28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26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35">
      <c r="A912" s="28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26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35">
      <c r="A913" s="28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26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35">
      <c r="A914" s="28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26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35">
      <c r="A915" s="28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26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35">
      <c r="A916" s="28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26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35">
      <c r="A917" s="28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26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35">
      <c r="A918" s="28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26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35">
      <c r="A919" s="28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26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35">
      <c r="A920" s="28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26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35">
      <c r="A921" s="28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26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35">
      <c r="A922" s="28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26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35">
      <c r="A923" s="28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26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35">
      <c r="A924" s="28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26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35">
      <c r="A925" s="28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26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35">
      <c r="A926" s="28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26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35">
      <c r="A927" s="28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26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35">
      <c r="A928" s="28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26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35">
      <c r="A929" s="28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26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35">
      <c r="A930" s="28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26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35">
      <c r="A931" s="28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26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35">
      <c r="A932" s="28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26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35">
      <c r="A933" s="28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26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35">
      <c r="A934" s="28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26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35">
      <c r="A935" s="28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26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35">
      <c r="A936" s="28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26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35">
      <c r="A937" s="28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26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35">
      <c r="A938" s="28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26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35">
      <c r="A939" s="28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26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35">
      <c r="A940" s="28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26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35">
      <c r="A941" s="28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26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35">
      <c r="A942" s="28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26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35">
      <c r="A943" s="28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26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35">
      <c r="A944" s="28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26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35">
      <c r="A945" s="28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26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35">
      <c r="A946" s="28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26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35">
      <c r="A947" s="28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26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35">
      <c r="A948" s="28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26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35">
      <c r="A949" s="28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26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35">
      <c r="A950" s="28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26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35">
      <c r="A951" s="28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26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35">
      <c r="A952" s="28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26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35">
      <c r="A953" s="28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26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35">
      <c r="A954" s="28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26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35">
      <c r="A955" s="28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26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35">
      <c r="A956" s="28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26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35">
      <c r="A957" s="28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26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35">
      <c r="A958" s="28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26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35">
      <c r="A959" s="28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26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35">
      <c r="A960" s="28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26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35">
      <c r="A961" s="28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26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35">
      <c r="A962" s="28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26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35">
      <c r="A963" s="28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26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35">
      <c r="A964" s="28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26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35">
      <c r="A965" s="28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26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35">
      <c r="A966" s="28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26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35">
      <c r="A967" s="28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26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35">
      <c r="A968" s="28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26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35">
      <c r="A969" s="28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26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35">
      <c r="A970" s="28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26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35">
      <c r="A971" s="28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26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35">
      <c r="A972" s="28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26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35">
      <c r="A973" s="28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26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35">
      <c r="A974" s="28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26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35">
      <c r="A975" s="28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26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35">
      <c r="A976" s="28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26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35">
      <c r="A977" s="28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26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35">
      <c r="A978" s="28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26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35">
      <c r="A979" s="28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26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35">
      <c r="A980" s="28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26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35">
      <c r="A981" s="28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26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35">
      <c r="A982" s="28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26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35">
      <c r="A983" s="28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26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35">
      <c r="A984" s="28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26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35">
      <c r="A985" s="28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26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35">
      <c r="A986" s="28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26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35">
      <c r="A987" s="28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26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35">
      <c r="A988" s="28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26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35">
      <c r="A989" s="28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26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35">
      <c r="A990" s="28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26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35">
      <c r="A991" s="28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26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35">
      <c r="A992" s="28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26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35">
      <c r="A993" s="28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26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35">
      <c r="A994" s="28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26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35">
      <c r="A995" s="28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26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35">
      <c r="A996" s="28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26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35">
      <c r="A997" s="28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26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35">
      <c r="A998" s="28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26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35">
      <c r="A999" s="28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26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35">
      <c r="A1000" s="28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26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4">
    <mergeCell ref="B112:L112"/>
    <mergeCell ref="B116:L116"/>
    <mergeCell ref="B118:L118"/>
    <mergeCell ref="B120:L1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Step 1</vt:lpstr>
      <vt:lpstr>Step 2</vt:lpstr>
      <vt:lpstr>Historical Financials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Bennett</dc:creator>
  <cp:lastModifiedBy>Marc's mini laptop</cp:lastModifiedBy>
  <dcterms:created xsi:type="dcterms:W3CDTF">2020-03-30T19:46:27Z</dcterms:created>
  <dcterms:modified xsi:type="dcterms:W3CDTF">2020-04-03T20:36:49Z</dcterms:modified>
</cp:coreProperties>
</file>